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1\INDEFINIDOS NO FIJOS\1 TÉCNICO DE COMUNICACIÓN\"/>
    </mc:Choice>
  </mc:AlternateContent>
  <bookViews>
    <workbookView xWindow="0" yWindow="0" windowWidth="28800" windowHeight="11835"/>
  </bookViews>
  <sheets>
    <sheet name="Baremo" sheetId="1" r:id="rId1"/>
  </sheets>
  <definedNames>
    <definedName name="_xlnm.Print_Area" localSheetId="0">Baremo!$A$2:$G$36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G17" i="1"/>
  <c r="G19" i="1"/>
  <c r="G11" i="1"/>
  <c r="F32" i="1" l="1"/>
  <c r="G21" i="1" l="1"/>
  <c r="G18" i="1" l="1"/>
  <c r="G20" i="1"/>
  <c r="C34" i="1" l="1"/>
  <c r="G30" i="1"/>
  <c r="G29" i="1"/>
  <c r="G28" i="1"/>
  <c r="G27" i="1"/>
  <c r="G26" i="1"/>
  <c r="C25" i="1"/>
  <c r="G23" i="1"/>
  <c r="A23" i="1" s="1"/>
  <c r="C16" i="1"/>
  <c r="G13" i="1"/>
  <c r="G9" i="1"/>
  <c r="G7" i="1"/>
  <c r="C5" i="1"/>
  <c r="G14" i="1" l="1"/>
  <c r="G32" i="1"/>
  <c r="A32" i="1" s="1"/>
  <c r="A14" i="1"/>
  <c r="G5" i="1"/>
  <c r="G16" i="1"/>
  <c r="G25" i="1"/>
  <c r="D34" i="1" l="1"/>
  <c r="D35" i="1" s="1"/>
</calcChain>
</file>

<file path=xl/sharedStrings.xml><?xml version="1.0" encoding="utf-8"?>
<sst xmlns="http://schemas.openxmlformats.org/spreadsheetml/2006/main" count="30" uniqueCount="28">
  <si>
    <t>MODELO DE AUTOBAREMACIÓN DE MÉRITOS</t>
  </si>
  <si>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</si>
  <si>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</si>
  <si>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</si>
  <si>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</si>
  <si>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</si>
  <si>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</si>
  <si>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</si>
  <si>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Meses de experiencia profesional</t>
  </si>
  <si>
    <t>BLOQUE II</t>
  </si>
  <si>
    <t>BLOQUE III</t>
  </si>
  <si>
    <t>Nº de Sobresalientes o MH durante la formación de grado o postgrado</t>
  </si>
  <si>
    <t>Meses de beca vinculadas a la disciplina de la plaza convocada</t>
  </si>
  <si>
    <t>Nº de artículos publicados en revistas nacionales o extranjeras</t>
  </si>
  <si>
    <t>Nº de comunicaciones presentadas a Congresos</t>
  </si>
  <si>
    <t>PORCENTAJE SOBRE MÁXIMA PUNTUACIÓN</t>
  </si>
  <si>
    <t>Licenciatura o grado en Periodismo</t>
  </si>
  <si>
    <t>Master Universitario en Ciencias de la Comunicación</t>
  </si>
  <si>
    <t>Experiencia profesional como técnico de comunicación en empresas privadas</t>
  </si>
  <si>
    <t>Experiencia profesional como técnico de comunicación en el sector público</t>
  </si>
  <si>
    <t>Horas de docencia impartida</t>
  </si>
  <si>
    <t>Experiencia profesional como Community Manager en entidades o empresas públicas o privadas</t>
  </si>
  <si>
    <t>Experiencia docente en las áreas de Comunicación y/o Protocolo</t>
  </si>
  <si>
    <t>Cursos de especialización de 20h o más afines a la especialidad de la plaza</t>
  </si>
  <si>
    <t>Titulación oficial en Idiomas nivel B2 FCE o superior</t>
  </si>
  <si>
    <t>Nº de Libros, Reseñas o Capítulos de Libros publicados</t>
  </si>
  <si>
    <t>Formación profesional de grado medio o superior en Diseño gráfico/ Ilustración/ Creación de contenidos digitales/ Marketing y Publicidad.</t>
  </si>
  <si>
    <t xml:space="preserve"> TECNICO DE COMUNICACIÓN E IMAGEN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</si>
</sst>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sz val="10"/>
      <color theme="1"/>
      <name val="Myriad Pro"/>
      <family val="2"/>
    </font>
    <font>
      <b/>
      <sz val="10"/>
      <color rgb="FFC00000"/>
      <name val="Myriad Pro"/>
      <family val="2"/>
    </font>
    <font>
      <i/>
      <sz val="10"/>
      <color theme="4" tint="-0.249977111117893"/>
      <name val="Myriad Pro"/>
      <family val="2"/>
    </font>
    <font>
      <b/>
      <sz val="10"/>
      <color theme="1"/>
      <name val="Myriad Pro"/>
      <family val="2"/>
    </font>
    <font>
      <i/>
      <sz val="8"/>
      <color theme="4" tint="-0.249977111117893"/>
      <name val="Myriad Pro"/>
      <family val="2"/>
    </font>
    <font>
      <b/>
      <sz val="9"/>
      <color theme="1"/>
      <name val="Myriad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8" fillId="2" borderId="3" xfId="0" applyFont="1" applyFill="1" applyBorder="1"/>
    <xf numFmtId="0" fontId="5" fillId="2" borderId="3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5" fillId="3" borderId="5" xfId="0" applyFont="1" applyFill="1" applyBorder="1"/>
    <xf numFmtId="0" fontId="5" fillId="3" borderId="0" xfId="0" applyFont="1" applyFill="1" applyBorder="1"/>
    <xf numFmtId="0" fontId="10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indent="1"/>
    </xf>
    <xf numFmtId="0" fontId="5" fillId="3" borderId="6" xfId="0" applyFont="1" applyFill="1" applyBorder="1" applyAlignment="1">
      <alignment horizontal="center" vertical="center"/>
    </xf>
    <xf numFmtId="2" fontId="9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/>
    <xf numFmtId="0" fontId="5" fillId="3" borderId="7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8" fillId="4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top"/>
    </xf>
    <xf numFmtId="0" fontId="5" fillId="5" borderId="0" xfId="0" applyFont="1" applyFill="1" applyBorder="1" applyAlignment="1">
      <alignment horizontal="right" vertical="top"/>
    </xf>
    <xf numFmtId="0" fontId="5" fillId="5" borderId="0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8" xfId="0" applyFont="1" applyFill="1" applyBorder="1"/>
    <xf numFmtId="0" fontId="5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right"/>
    </xf>
    <xf numFmtId="0" fontId="5" fillId="6" borderId="3" xfId="0" applyFont="1" applyFill="1" applyBorder="1" applyAlignment="1">
      <alignment horizontal="right"/>
    </xf>
    <xf numFmtId="0" fontId="8" fillId="6" borderId="3" xfId="0" applyFont="1" applyFill="1" applyBorder="1"/>
    <xf numFmtId="0" fontId="5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right" vertical="center"/>
    </xf>
    <xf numFmtId="0" fontId="5" fillId="7" borderId="5" xfId="0" applyFont="1" applyFill="1" applyBorder="1" applyAlignment="1">
      <alignment horizontal="right" vertical="top"/>
    </xf>
    <xf numFmtId="0" fontId="5" fillId="7" borderId="0" xfId="0" applyFont="1" applyFill="1" applyBorder="1" applyAlignment="1">
      <alignment horizontal="right" vertical="top"/>
    </xf>
    <xf numFmtId="0" fontId="5" fillId="7" borderId="0" xfId="0" applyFont="1" applyFill="1" applyBorder="1" applyAlignment="1">
      <alignment vertical="center"/>
    </xf>
    <xf numFmtId="0" fontId="5" fillId="7" borderId="6" xfId="0" applyFont="1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right" vertical="center"/>
    </xf>
    <xf numFmtId="0" fontId="5" fillId="7" borderId="0" xfId="0" applyFont="1" applyFill="1" applyBorder="1" applyAlignment="1">
      <alignment vertical="center" wrapText="1"/>
    </xf>
    <xf numFmtId="0" fontId="5" fillId="7" borderId="5" xfId="0" applyFont="1" applyFill="1" applyBorder="1"/>
    <xf numFmtId="0" fontId="5" fillId="7" borderId="0" xfId="0" applyFont="1" applyFill="1" applyBorder="1"/>
    <xf numFmtId="0" fontId="9" fillId="7" borderId="0" xfId="0" applyFont="1" applyFill="1" applyBorder="1" applyAlignment="1">
      <alignment horizontal="center"/>
    </xf>
    <xf numFmtId="0" fontId="6" fillId="7" borderId="1" xfId="0" applyFont="1" applyFill="1" applyBorder="1"/>
    <xf numFmtId="0" fontId="5" fillId="7" borderId="7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5" fillId="7" borderId="8" xfId="0" applyFont="1" applyFill="1" applyBorder="1"/>
    <xf numFmtId="0" fontId="5" fillId="7" borderId="8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right" vertical="center"/>
    </xf>
    <xf numFmtId="0" fontId="6" fillId="0" borderId="0" xfId="0" applyFont="1"/>
    <xf numFmtId="0" fontId="8" fillId="0" borderId="10" xfId="0" applyFont="1" applyBorder="1" applyAlignment="1">
      <alignment horizontal="right"/>
    </xf>
    <xf numFmtId="0" fontId="5" fillId="0" borderId="10" xfId="0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workbookViewId="0">
      <selection activeCell="L12" sqref="L12"/>
    </sheetView>
  </sheetViews>
  <sheetFormatPr baseColWidth="10" defaultColWidth="10.85546875" defaultRowHeight="12.75" x14ac:dyDescent="0.2"/>
  <cols>
    <col min="1" max="1" width="8.85546875" style="1" customWidth="1"/>
    <col min="2" max="2" width="1.28515625" style="1" customWidth="1"/>
    <col min="3" max="3" width="64.5703125" style="1" customWidth="1"/>
    <col min="4" max="4" width="4.85546875" style="1" customWidth="1"/>
    <col min="5" max="6" width="4.85546875" style="2" customWidth="1"/>
    <col min="7" max="7" width="4.85546875" style="1" customWidth="1"/>
    <col min="8" max="16384" width="10.85546875" style="1"/>
  </cols>
  <sheetData>
    <row r="1" spans="1:7" x14ac:dyDescent="0.2">
      <c r="A1" s="4"/>
      <c r="B1" s="4"/>
      <c r="C1" s="5" t="s">
        <v>0</v>
      </c>
      <c r="D1" s="4"/>
      <c r="E1" s="6"/>
      <c r="F1" s="6"/>
      <c r="G1" s="4"/>
    </row>
    <row r="2" spans="1:7" x14ac:dyDescent="0.2">
      <c r="A2" s="7" t="s">
        <v>1</v>
      </c>
      <c r="B2" s="4"/>
      <c r="C2" s="4"/>
      <c r="D2" s="4"/>
      <c r="E2" s="6"/>
      <c r="F2" s="6"/>
      <c r="G2" s="4"/>
    </row>
    <row r="3" spans="1:7" x14ac:dyDescent="0.2">
      <c r="A3" s="7" t="s">
        <v>2</v>
      </c>
      <c r="B3" s="4"/>
      <c r="C3" s="4"/>
      <c r="D3" s="4"/>
      <c r="E3" s="6"/>
      <c r="F3" s="6"/>
      <c r="G3" s="4"/>
    </row>
    <row r="4" spans="1:7" ht="90" customHeight="1" x14ac:dyDescent="0.2">
      <c r="A4" s="8"/>
      <c r="B4" s="8"/>
      <c r="C4" s="5" t="s">
        <v>27</v>
      </c>
      <c r="D4" s="9" t="s">
        <v>3</v>
      </c>
      <c r="E4" s="10" t="s">
        <v>4</v>
      </c>
      <c r="F4" s="10" t="s">
        <v>5</v>
      </c>
      <c r="G4" s="9" t="s">
        <v>6</v>
      </c>
    </row>
    <row r="5" spans="1:7" x14ac:dyDescent="0.2">
      <c r="A5" s="11" t="s">
        <v>7</v>
      </c>
      <c r="B5" s="12"/>
      <c r="C5" s="13" t="str">
        <f>CONCATENATE("Experiencia Profesional (máximo ",F5," puntos)")</f>
        <v>Experiencia Profesional (máximo 20 puntos)</v>
      </c>
      <c r="D5" s="14"/>
      <c r="E5" s="15"/>
      <c r="F5" s="15">
        <v>20</v>
      </c>
      <c r="G5" s="16" t="str">
        <f>IFERROR(G6+#REF!+G9+G13+#REF!,"")</f>
        <v/>
      </c>
    </row>
    <row r="6" spans="1:7" x14ac:dyDescent="0.2">
      <c r="A6" s="17">
        <v>1</v>
      </c>
      <c r="B6" s="18"/>
      <c r="C6" s="19" t="s">
        <v>19</v>
      </c>
      <c r="D6" s="20"/>
      <c r="E6" s="21"/>
      <c r="F6" s="21"/>
      <c r="G6" s="22"/>
    </row>
    <row r="7" spans="1:7" x14ac:dyDescent="0.2">
      <c r="A7" s="23"/>
      <c r="B7" s="24"/>
      <c r="C7" s="25" t="s">
        <v>8</v>
      </c>
      <c r="D7" s="26">
        <v>0</v>
      </c>
      <c r="E7" s="27">
        <v>0.25</v>
      </c>
      <c r="F7" s="21">
        <v>5</v>
      </c>
      <c r="G7" s="22">
        <f>IF(D7&lt;&gt;"",MIN(F7,E7*D7),"")</f>
        <v>0</v>
      </c>
    </row>
    <row r="8" spans="1:7" x14ac:dyDescent="0.2">
      <c r="A8" s="17">
        <v>2</v>
      </c>
      <c r="B8" s="18"/>
      <c r="C8" s="19" t="s">
        <v>18</v>
      </c>
      <c r="D8" s="20"/>
      <c r="E8" s="21"/>
      <c r="F8" s="21"/>
      <c r="G8" s="22"/>
    </row>
    <row r="9" spans="1:7" x14ac:dyDescent="0.2">
      <c r="A9" s="23"/>
      <c r="B9" s="24"/>
      <c r="C9" s="25" t="s">
        <v>8</v>
      </c>
      <c r="D9" s="26">
        <v>0</v>
      </c>
      <c r="E9" s="21">
        <v>0.15</v>
      </c>
      <c r="F9" s="21">
        <v>5</v>
      </c>
      <c r="G9" s="22">
        <f>IF(D9&lt;&gt;"",MIN(F9,E9*D9),"")</f>
        <v>0</v>
      </c>
    </row>
    <row r="10" spans="1:7" ht="24" x14ac:dyDescent="0.2">
      <c r="A10" s="23">
        <v>3</v>
      </c>
      <c r="B10" s="24"/>
      <c r="C10" s="19" t="s">
        <v>21</v>
      </c>
      <c r="D10" s="20"/>
      <c r="E10" s="21"/>
      <c r="F10" s="21"/>
      <c r="G10" s="22"/>
    </row>
    <row r="11" spans="1:7" x14ac:dyDescent="0.2">
      <c r="A11" s="23"/>
      <c r="B11" s="24"/>
      <c r="C11" s="25" t="s">
        <v>8</v>
      </c>
      <c r="D11" s="26">
        <v>0</v>
      </c>
      <c r="E11" s="21">
        <v>0.15</v>
      </c>
      <c r="F11" s="21">
        <v>5</v>
      </c>
      <c r="G11" s="22">
        <f t="shared" ref="G11" si="0">IF(D11&lt;&gt;"",MIN(F11,E11*D11),"")</f>
        <v>0</v>
      </c>
    </row>
    <row r="12" spans="1:7" x14ac:dyDescent="0.2">
      <c r="A12" s="17">
        <v>4</v>
      </c>
      <c r="B12" s="18"/>
      <c r="C12" s="28" t="s">
        <v>22</v>
      </c>
      <c r="D12" s="20"/>
      <c r="E12" s="21"/>
      <c r="F12" s="21"/>
      <c r="G12" s="22"/>
    </row>
    <row r="13" spans="1:7" x14ac:dyDescent="0.2">
      <c r="A13" s="23"/>
      <c r="B13" s="24"/>
      <c r="C13" s="25" t="s">
        <v>20</v>
      </c>
      <c r="D13" s="26">
        <v>0</v>
      </c>
      <c r="E13" s="21">
        <v>0.05</v>
      </c>
      <c r="F13" s="21">
        <v>5</v>
      </c>
      <c r="G13" s="22">
        <f>IF(D13&lt;&gt;"",MIN(F13,E13*D13),"")</f>
        <v>0</v>
      </c>
    </row>
    <row r="14" spans="1:7" x14ac:dyDescent="0.2">
      <c r="A14" s="29" t="str">
        <f>CONCATENATE("Puntuación total por experiencia profesional: ",ROUND(100*G14/F14,1),"%")</f>
        <v>Puntuación total por experiencia profesional: 0%</v>
      </c>
      <c r="B14" s="30"/>
      <c r="C14" s="31"/>
      <c r="D14" s="32"/>
      <c r="E14" s="33"/>
      <c r="F14" s="33">
        <f>F7+F9+F11+F13</f>
        <v>20</v>
      </c>
      <c r="G14" s="34">
        <f>IFERROR(SUM(G7:G13),"")</f>
        <v>0</v>
      </c>
    </row>
    <row r="15" spans="1:7" ht="9.75" customHeight="1" x14ac:dyDescent="0.2">
      <c r="A15" s="8"/>
      <c r="B15" s="8"/>
      <c r="C15" s="4"/>
      <c r="D15" s="35"/>
      <c r="E15" s="36"/>
      <c r="F15" s="36"/>
      <c r="G15" s="37"/>
    </row>
    <row r="16" spans="1:7" x14ac:dyDescent="0.2">
      <c r="A16" s="38" t="s">
        <v>9</v>
      </c>
      <c r="B16" s="39"/>
      <c r="C16" s="40" t="str">
        <f>CONCATENATE("Formación (máximo ",F16," puntos)")</f>
        <v>Formación (máximo 25 puntos)</v>
      </c>
      <c r="D16" s="41"/>
      <c r="E16" s="42"/>
      <c r="F16" s="42">
        <v>25</v>
      </c>
      <c r="G16" s="43">
        <f>SUM(G17:G21)</f>
        <v>0</v>
      </c>
    </row>
    <row r="17" spans="1:7" x14ac:dyDescent="0.2">
      <c r="A17" s="44">
        <v>5</v>
      </c>
      <c r="B17" s="45"/>
      <c r="C17" s="46" t="s">
        <v>16</v>
      </c>
      <c r="D17" s="47">
        <v>0</v>
      </c>
      <c r="E17" s="48">
        <v>10</v>
      </c>
      <c r="F17" s="48">
        <v>10</v>
      </c>
      <c r="G17" s="49">
        <f>IF(D17&lt;&gt;"",MIN(F17,E17*D17),"")</f>
        <v>0</v>
      </c>
    </row>
    <row r="18" spans="1:7" x14ac:dyDescent="0.2">
      <c r="A18" s="44">
        <v>6</v>
      </c>
      <c r="B18" s="45"/>
      <c r="C18" s="46" t="s">
        <v>17</v>
      </c>
      <c r="D18" s="47">
        <v>0</v>
      </c>
      <c r="E18" s="48">
        <v>5</v>
      </c>
      <c r="F18" s="48">
        <v>5</v>
      </c>
      <c r="G18" s="49">
        <f t="shared" ref="G18:G21" si="1">IF(D18&lt;&gt;"",MIN(F18,E18*D18),"")</f>
        <v>0</v>
      </c>
    </row>
    <row r="19" spans="1:7" ht="25.5" x14ac:dyDescent="0.2">
      <c r="A19" s="44">
        <v>7</v>
      </c>
      <c r="B19" s="45"/>
      <c r="C19" s="50" t="s">
        <v>26</v>
      </c>
      <c r="D19" s="47">
        <v>0</v>
      </c>
      <c r="E19" s="48">
        <v>2</v>
      </c>
      <c r="F19" s="48">
        <v>4</v>
      </c>
      <c r="G19" s="49">
        <f t="shared" si="1"/>
        <v>0</v>
      </c>
    </row>
    <row r="20" spans="1:7" x14ac:dyDescent="0.2">
      <c r="A20" s="44">
        <v>8</v>
      </c>
      <c r="B20" s="45"/>
      <c r="C20" s="46" t="s">
        <v>24</v>
      </c>
      <c r="D20" s="47">
        <v>0</v>
      </c>
      <c r="E20" s="48">
        <v>0.5</v>
      </c>
      <c r="F20" s="48">
        <v>1</v>
      </c>
      <c r="G20" s="49">
        <f t="shared" si="1"/>
        <v>0</v>
      </c>
    </row>
    <row r="21" spans="1:7" x14ac:dyDescent="0.2">
      <c r="A21" s="44">
        <v>9</v>
      </c>
      <c r="B21" s="45"/>
      <c r="C21" s="46" t="s">
        <v>23</v>
      </c>
      <c r="D21" s="47">
        <v>0</v>
      </c>
      <c r="E21" s="48">
        <v>0.25</v>
      </c>
      <c r="F21" s="48">
        <v>5</v>
      </c>
      <c r="G21" s="49">
        <f t="shared" si="1"/>
        <v>0</v>
      </c>
    </row>
    <row r="22" spans="1:7" ht="6.75" customHeight="1" x14ac:dyDescent="0.2">
      <c r="A22" s="44"/>
      <c r="B22" s="45"/>
      <c r="C22" s="50"/>
      <c r="D22" s="51"/>
      <c r="E22" s="48"/>
      <c r="F22" s="48"/>
      <c r="G22" s="49"/>
    </row>
    <row r="23" spans="1:7" x14ac:dyDescent="0.2">
      <c r="A23" s="52" t="str">
        <f>CONCATENATE("Puntuación total por Formación: ",ROUND(100*G23/F23,1),"%")</f>
        <v>Puntuación total por Formación: 0%</v>
      </c>
      <c r="B23" s="53"/>
      <c r="C23" s="54"/>
      <c r="D23" s="55"/>
      <c r="E23" s="56"/>
      <c r="F23" s="56">
        <f>SUM(F17:F22)</f>
        <v>25</v>
      </c>
      <c r="G23" s="57">
        <f>IFERROR(SUM(G17:G21),"")</f>
        <v>0</v>
      </c>
    </row>
    <row r="24" spans="1:7" ht="10.5" customHeight="1" x14ac:dyDescent="0.2">
      <c r="A24" s="8"/>
      <c r="B24" s="8"/>
      <c r="C24" s="4"/>
      <c r="D24" s="35"/>
      <c r="E24" s="36"/>
      <c r="F24" s="36"/>
      <c r="G24" s="37"/>
    </row>
    <row r="25" spans="1:7" x14ac:dyDescent="0.2">
      <c r="A25" s="58" t="s">
        <v>10</v>
      </c>
      <c r="B25" s="59"/>
      <c r="C25" s="60" t="str">
        <f>CONCATENATE("Expediente Académico (máximo ",F25," puntos)")</f>
        <v>Expediente Académico (máximo 5 puntos)</v>
      </c>
      <c r="D25" s="61"/>
      <c r="E25" s="62"/>
      <c r="F25" s="62">
        <v>5</v>
      </c>
      <c r="G25" s="63">
        <f>SUM(G26:G30)</f>
        <v>0</v>
      </c>
    </row>
    <row r="26" spans="1:7" x14ac:dyDescent="0.2">
      <c r="A26" s="64">
        <v>10</v>
      </c>
      <c r="B26" s="65"/>
      <c r="C26" s="66" t="s">
        <v>11</v>
      </c>
      <c r="D26" s="67">
        <v>0</v>
      </c>
      <c r="E26" s="68">
        <v>0.1</v>
      </c>
      <c r="F26" s="68">
        <v>1</v>
      </c>
      <c r="G26" s="69">
        <f t="shared" ref="G26:G30" si="2">IF(D26&lt;&gt;"",MIN(F26,E26*D26),"")</f>
        <v>0</v>
      </c>
    </row>
    <row r="27" spans="1:7" x14ac:dyDescent="0.2">
      <c r="A27" s="64">
        <v>11</v>
      </c>
      <c r="B27" s="65"/>
      <c r="C27" s="70" t="s">
        <v>12</v>
      </c>
      <c r="D27" s="67">
        <v>0</v>
      </c>
      <c r="E27" s="68">
        <v>0.1</v>
      </c>
      <c r="F27" s="68">
        <v>1</v>
      </c>
      <c r="G27" s="69">
        <f t="shared" si="2"/>
        <v>0</v>
      </c>
    </row>
    <row r="28" spans="1:7" x14ac:dyDescent="0.2">
      <c r="A28" s="64">
        <v>12</v>
      </c>
      <c r="B28" s="65"/>
      <c r="C28" s="70" t="s">
        <v>13</v>
      </c>
      <c r="D28" s="67">
        <v>0</v>
      </c>
      <c r="E28" s="68">
        <v>0.3</v>
      </c>
      <c r="F28" s="68">
        <v>1</v>
      </c>
      <c r="G28" s="69">
        <f t="shared" si="2"/>
        <v>0</v>
      </c>
    </row>
    <row r="29" spans="1:7" x14ac:dyDescent="0.2">
      <c r="A29" s="64">
        <v>13</v>
      </c>
      <c r="B29" s="65"/>
      <c r="C29" s="70" t="s">
        <v>14</v>
      </c>
      <c r="D29" s="67">
        <v>0</v>
      </c>
      <c r="E29" s="68">
        <v>0.1</v>
      </c>
      <c r="F29" s="68">
        <v>1</v>
      </c>
      <c r="G29" s="69">
        <f t="shared" si="2"/>
        <v>0</v>
      </c>
    </row>
    <row r="30" spans="1:7" x14ac:dyDescent="0.2">
      <c r="A30" s="64">
        <v>14</v>
      </c>
      <c r="B30" s="65"/>
      <c r="C30" s="70" t="s">
        <v>25</v>
      </c>
      <c r="D30" s="67">
        <v>0</v>
      </c>
      <c r="E30" s="68">
        <v>0.4</v>
      </c>
      <c r="F30" s="68">
        <v>1</v>
      </c>
      <c r="G30" s="69">
        <f t="shared" si="2"/>
        <v>0</v>
      </c>
    </row>
    <row r="31" spans="1:7" ht="8.25" customHeight="1" x14ac:dyDescent="0.2">
      <c r="A31" s="71"/>
      <c r="B31" s="72"/>
      <c r="C31" s="72"/>
      <c r="D31" s="72"/>
      <c r="E31" s="73"/>
      <c r="F31" s="73"/>
      <c r="G31" s="74"/>
    </row>
    <row r="32" spans="1:7" x14ac:dyDescent="0.2">
      <c r="A32" s="75" t="str">
        <f>CONCATENATE("Puntuación total por Expediente Académico: ",ROUND(100*G32/F32,1),"%")</f>
        <v>Puntuación total por Expediente Académico: 0%</v>
      </c>
      <c r="B32" s="76"/>
      <c r="C32" s="77"/>
      <c r="D32" s="78"/>
      <c r="E32" s="79"/>
      <c r="F32" s="79">
        <f>IFERROR(SUM(F26:F30),"")</f>
        <v>5</v>
      </c>
      <c r="G32" s="80">
        <f>IFERROR(SUM(G26:G30),"")</f>
        <v>0</v>
      </c>
    </row>
    <row r="33" spans="1:7" x14ac:dyDescent="0.2">
      <c r="A33" s="4"/>
      <c r="B33" s="4"/>
      <c r="C33" s="4"/>
      <c r="D33" s="4"/>
      <c r="E33" s="6"/>
      <c r="F33" s="6"/>
      <c r="G33" s="81"/>
    </row>
    <row r="34" spans="1:7" x14ac:dyDescent="0.2">
      <c r="A34" s="4"/>
      <c r="B34" s="4"/>
      <c r="C34" s="82" t="str">
        <f>CONCATENATE("PUNTUACIÓN FINAL (0-",SUM(F25+F16+F5),")")</f>
        <v>PUNTUACIÓN FINAL (0-50)</v>
      </c>
      <c r="D34" s="83">
        <f>G32+G23+G14</f>
        <v>0</v>
      </c>
      <c r="E34" s="83"/>
      <c r="F34" s="83"/>
      <c r="G34" s="83"/>
    </row>
    <row r="35" spans="1:7" x14ac:dyDescent="0.2">
      <c r="A35" s="4"/>
      <c r="B35" s="4"/>
      <c r="C35" s="82" t="s">
        <v>15</v>
      </c>
      <c r="D35" s="84">
        <f>D34/(SUM(F25+F16+F5))</f>
        <v>0</v>
      </c>
      <c r="E35" s="84"/>
      <c r="F35" s="84"/>
      <c r="G35" s="84"/>
    </row>
    <row r="36" spans="1:7" x14ac:dyDescent="0.2">
      <c r="G36" s="3"/>
    </row>
    <row r="37" spans="1:7" x14ac:dyDescent="0.2">
      <c r="E37" s="1"/>
      <c r="F37" s="1"/>
    </row>
    <row r="38" spans="1:7" x14ac:dyDescent="0.2">
      <c r="E38" s="1"/>
      <c r="F38" s="1"/>
    </row>
    <row r="39" spans="1:7" x14ac:dyDescent="0.2">
      <c r="E39" s="1"/>
      <c r="F39" s="1"/>
    </row>
    <row r="40" spans="1:7" x14ac:dyDescent="0.2">
      <c r="E40" s="1"/>
      <c r="F40" s="1"/>
    </row>
    <row r="41" spans="1:7" x14ac:dyDescent="0.2">
      <c r="E41" s="1"/>
      <c r="F41" s="1"/>
    </row>
  </sheetData>
  <mergeCells count="2">
    <mergeCell ref="D34:G34"/>
    <mergeCell ref="D35:G35"/>
  </mergeCells>
  <conditionalFormatting sqref="A23:C23 A32:C32 A14:C14">
    <cfRule type="expression" priority="1">
      <formula>$G$14/$F$14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2021-04-21T08:10:04Z</dcterms:modified>
</cp:coreProperties>
</file>