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PLAZAS\PLAZAS 2021\OFERTA DE EMPLEO PUBLICO\3_TÉCNICO DE SSMM\"/>
    </mc:Choice>
  </mc:AlternateContent>
  <bookViews>
    <workbookView xWindow="0" yWindow="0" windowWidth="28800" windowHeight="11835"/>
  </bookViews>
  <sheets>
    <sheet name="Baremo" sheetId="1" r:id="rId1"/>
  </sheets>
  <definedNames>
    <definedName name="_xlnm.Print_Area" localSheetId="0">Baremo!$A$2:$G$31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2" i="1" l="1"/>
  <c r="G15" i="1" l="1"/>
  <c r="G17" i="1"/>
  <c r="G11" i="1"/>
  <c r="F27" i="1" l="1"/>
  <c r="G19" i="1" l="1"/>
  <c r="G16" i="1" l="1"/>
  <c r="G18" i="1"/>
  <c r="C29" i="1" l="1"/>
  <c r="G25" i="1"/>
  <c r="G24" i="1"/>
  <c r="C23" i="1"/>
  <c r="G21" i="1"/>
  <c r="A21" i="1" s="1"/>
  <c r="C14" i="1"/>
  <c r="G9" i="1"/>
  <c r="G7" i="1"/>
  <c r="C5" i="1"/>
  <c r="G12" i="1" l="1"/>
  <c r="G27" i="1"/>
  <c r="A27" i="1" s="1"/>
  <c r="A12" i="1"/>
  <c r="G5" i="1"/>
  <c r="G14" i="1"/>
  <c r="G23" i="1"/>
  <c r="D29" i="1" l="1"/>
  <c r="D30" i="1" s="1"/>
</calcChain>
</file>

<file path=xl/sharedStrings.xml><?xml version="1.0" encoding="utf-8"?>
<sst xmlns="http://schemas.openxmlformats.org/spreadsheetml/2006/main" count="25" uniqueCount="24">
  <si>
    <t>MODELO DE AUTOBAREMACIÓN DE MÉRITOS</t>
  </si>
  <si>
    <t>Nombre</t>
  </si>
  <si>
    <t>DNI</t>
  </si>
  <si>
    <t>Mérito</t>
  </si>
  <si>
    <t>Puntos por unidad</t>
  </si>
  <si>
    <t>Máxima puntuación</t>
  </si>
  <si>
    <t xml:space="preserve">Total Puntos </t>
  </si>
  <si>
    <t>BLOQUE I</t>
  </si>
  <si>
    <t>BLOQUE II</t>
  </si>
  <si>
    <t>BLOQUE III</t>
  </si>
  <si>
    <t>Nº de Sobresalientes o MH durante la formación de grado o postgrado</t>
  </si>
  <si>
    <t>PORCENTAJE SOBRE MÁXIMA PUNTUACIÓN</t>
  </si>
  <si>
    <t>Experiencia profesional como técnico  en el sector público</t>
  </si>
  <si>
    <t>Experiencia profesional como técnico en empresas privadas</t>
  </si>
  <si>
    <t>Meses de experiencia en el ámbito de la electricidad / electrónica</t>
  </si>
  <si>
    <t>Titulación académica superior a la exigida en la convocatoria: Grado</t>
  </si>
  <si>
    <t>Titulación académica superior a la exigida en la convocatoria: Master</t>
  </si>
  <si>
    <t>Cursos de formación específico en el ámbito de la electricidad y/o electrónica (superiores a 20h)</t>
  </si>
  <si>
    <t>Meses de experiencia en el ámbito del Mantniemiento correctivo y/o preventivo</t>
  </si>
  <si>
    <t>Titulación oficial en Idiomas nivel B1 o superior</t>
  </si>
  <si>
    <t>Otros Cursos de especialización afines a la especialidad de la plaza (superiores a 20h)</t>
  </si>
  <si>
    <t>Meses de beca/prácticas vinculadas a la disciplina de la plaza convocada</t>
  </si>
  <si>
    <r>
      <t xml:space="preserve"> TECNICO DE SISTEMAS DE AYUDA A LA NAVEGACIÓN                                              </t>
    </r>
    <r>
      <rPr>
        <b/>
        <sz val="10"/>
        <color rgb="FF0070C0"/>
        <rFont val="Myriad Pro"/>
        <family val="2"/>
      </rPr>
      <t xml:space="preserve">GRUPO 2 BANDA 2 NIVEL 8                                </t>
    </r>
    <r>
      <rPr>
        <b/>
        <sz val="10"/>
        <color rgb="FFC00000"/>
        <rFont val="Myriad Pro"/>
        <family val="2"/>
      </rPr>
      <t xml:space="preserve">                               </t>
    </r>
  </si>
  <si>
    <t>Meses de experiencia en el ámbito del mantenimiento y/o gesetión de SSMM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</si>
</sst>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theme="1"/>
      <name val="Myriad Pro"/>
      <family val="2"/>
    </font>
    <font>
      <b/>
      <sz val="10"/>
      <color rgb="FFC00000"/>
      <name val="Myriad Pro"/>
      <family val="2"/>
    </font>
    <font>
      <i/>
      <sz val="10"/>
      <color theme="4" tint="-0.249977111117893"/>
      <name val="Myriad Pro"/>
      <family val="2"/>
    </font>
    <font>
      <b/>
      <sz val="10"/>
      <color theme="1"/>
      <name val="Myriad Pro"/>
      <family val="2"/>
    </font>
    <font>
      <i/>
      <sz val="8"/>
      <color theme="4" tint="-0.249977111117893"/>
      <name val="Myriad Pro"/>
      <family val="2"/>
    </font>
    <font>
      <b/>
      <sz val="10"/>
      <color rgb="FF0070C0"/>
      <name val="Myriad Pro"/>
      <family val="2"/>
    </font>
    <font>
      <sz val="9"/>
      <color theme="1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textRotation="90"/>
    </xf>
    <xf numFmtId="0" fontId="7" fillId="0" borderId="0" xfId="0" applyFont="1" applyAlignment="1">
      <alignment textRotation="90"/>
    </xf>
    <xf numFmtId="0" fontId="5" fillId="2" borderId="2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8" fillId="2" borderId="3" xfId="0" applyFont="1" applyFill="1" applyBorder="1"/>
    <xf numFmtId="0" fontId="5" fillId="2" borderId="3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5" fillId="3" borderId="5" xfId="0" applyFont="1" applyFill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 indent="1"/>
    </xf>
    <xf numFmtId="0" fontId="5" fillId="3" borderId="6" xfId="0" applyFont="1" applyFill="1" applyBorder="1" applyAlignment="1">
      <alignment horizontal="center" vertical="center"/>
    </xf>
    <xf numFmtId="2" fontId="9" fillId="3" borderId="0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8" fillId="4" borderId="3" xfId="0" applyFont="1" applyFill="1" applyBorder="1"/>
    <xf numFmtId="0" fontId="5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right" vertical="top"/>
    </xf>
    <xf numFmtId="0" fontId="5" fillId="5" borderId="0" xfId="0" applyFont="1" applyFill="1" applyBorder="1" applyAlignment="1">
      <alignment horizontal="right" vertical="top"/>
    </xf>
    <xf numFmtId="0" fontId="5" fillId="5" borderId="0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8" xfId="0" applyFont="1" applyFill="1" applyBorder="1"/>
    <xf numFmtId="0" fontId="5" fillId="5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right"/>
    </xf>
    <xf numFmtId="0" fontId="5" fillId="6" borderId="3" xfId="0" applyFont="1" applyFill="1" applyBorder="1" applyAlignment="1">
      <alignment horizontal="right"/>
    </xf>
    <xf numFmtId="0" fontId="8" fillId="6" borderId="3" xfId="0" applyFont="1" applyFill="1" applyBorder="1"/>
    <xf numFmtId="0" fontId="5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right" vertical="top"/>
    </xf>
    <xf numFmtId="0" fontId="5" fillId="7" borderId="0" xfId="0" applyFont="1" applyFill="1" applyBorder="1" applyAlignment="1">
      <alignment horizontal="right" vertical="top"/>
    </xf>
    <xf numFmtId="0" fontId="5" fillId="7" borderId="0" xfId="0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right" vertical="center"/>
    </xf>
    <xf numFmtId="0" fontId="5" fillId="7" borderId="0" xfId="0" applyFont="1" applyFill="1" applyBorder="1" applyAlignment="1">
      <alignment vertical="center" wrapText="1"/>
    </xf>
    <xf numFmtId="0" fontId="5" fillId="7" borderId="5" xfId="0" applyFont="1" applyFill="1" applyBorder="1"/>
    <xf numFmtId="0" fontId="5" fillId="7" borderId="0" xfId="0" applyFont="1" applyFill="1" applyBorder="1"/>
    <xf numFmtId="0" fontId="9" fillId="7" borderId="0" xfId="0" applyFont="1" applyFill="1" applyBorder="1" applyAlignment="1">
      <alignment horizontal="center"/>
    </xf>
    <xf numFmtId="0" fontId="6" fillId="7" borderId="1" xfId="0" applyFont="1" applyFill="1" applyBorder="1"/>
    <xf numFmtId="0" fontId="5" fillId="7" borderId="7" xfId="0" applyFont="1" applyFill="1" applyBorder="1" applyAlignment="1">
      <alignment horizontal="left"/>
    </xf>
    <xf numFmtId="0" fontId="5" fillId="7" borderId="8" xfId="0" applyFont="1" applyFill="1" applyBorder="1" applyAlignment="1">
      <alignment horizontal="left"/>
    </xf>
    <xf numFmtId="0" fontId="5" fillId="7" borderId="8" xfId="0" applyFont="1" applyFill="1" applyBorder="1"/>
    <xf numFmtId="0" fontId="5" fillId="7" borderId="8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right" vertical="center"/>
    </xf>
    <xf numFmtId="0" fontId="6" fillId="0" borderId="0" xfId="0" applyFont="1"/>
    <xf numFmtId="0" fontId="8" fillId="0" borderId="10" xfId="0" applyFont="1" applyBorder="1" applyAlignment="1">
      <alignment horizontal="right"/>
    </xf>
    <xf numFmtId="0" fontId="5" fillId="3" borderId="0" xfId="0" applyFont="1" applyFill="1" applyBorder="1" applyAlignment="1">
      <alignment horizontal="left" wrapText="1" indent="1"/>
    </xf>
    <xf numFmtId="0" fontId="5" fillId="0" borderId="10" xfId="0" applyFont="1" applyBorder="1" applyAlignment="1">
      <alignment horizontal="center"/>
    </xf>
    <xf numFmtId="10" fontId="5" fillId="0" borderId="10" xfId="1" applyNumberFormat="1" applyFont="1" applyBorder="1" applyAlignment="1">
      <alignment horizontal="center"/>
    </xf>
    <xf numFmtId="0" fontId="11" fillId="3" borderId="0" xfId="0" applyFont="1" applyFill="1" applyBorder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selection activeCell="L29" sqref="L29"/>
    </sheetView>
  </sheetViews>
  <sheetFormatPr baseColWidth="10" defaultColWidth="10.85546875" defaultRowHeight="12.75" x14ac:dyDescent="0.2"/>
  <cols>
    <col min="1" max="1" width="8.85546875" style="1" customWidth="1"/>
    <col min="2" max="2" width="1.28515625" style="1" customWidth="1"/>
    <col min="3" max="3" width="64.42578125" style="1" customWidth="1"/>
    <col min="4" max="4" width="4.85546875" style="1" customWidth="1"/>
    <col min="5" max="6" width="4.85546875" style="2" customWidth="1"/>
    <col min="7" max="7" width="4.85546875" style="1" customWidth="1"/>
    <col min="8" max="16384" width="10.85546875" style="1"/>
  </cols>
  <sheetData>
    <row r="1" spans="1:7" x14ac:dyDescent="0.2">
      <c r="A1" s="4"/>
      <c r="B1" s="4"/>
      <c r="C1" s="5" t="s">
        <v>0</v>
      </c>
      <c r="D1" s="4"/>
      <c r="E1" s="6"/>
      <c r="F1" s="6"/>
      <c r="G1" s="4"/>
    </row>
    <row r="2" spans="1:7" x14ac:dyDescent="0.2">
      <c r="A2" s="7" t="s">
        <v>1</v>
      </c>
      <c r="B2" s="4"/>
      <c r="C2" s="4"/>
      <c r="D2" s="4"/>
      <c r="E2" s="6"/>
      <c r="F2" s="6"/>
      <c r="G2" s="4"/>
    </row>
    <row r="3" spans="1:7" x14ac:dyDescent="0.2">
      <c r="A3" s="7" t="s">
        <v>2</v>
      </c>
      <c r="B3" s="4"/>
      <c r="C3" s="4"/>
      <c r="D3" s="4"/>
      <c r="E3" s="6"/>
      <c r="F3" s="6"/>
      <c r="G3" s="4"/>
    </row>
    <row r="4" spans="1:7" ht="90" customHeight="1" x14ac:dyDescent="0.2">
      <c r="A4" s="8"/>
      <c r="B4" s="8"/>
      <c r="C4" s="5" t="s">
        <v>22</v>
      </c>
      <c r="D4" s="9" t="s">
        <v>3</v>
      </c>
      <c r="E4" s="10" t="s">
        <v>4</v>
      </c>
      <c r="F4" s="10" t="s">
        <v>5</v>
      </c>
      <c r="G4" s="9" t="s">
        <v>6</v>
      </c>
    </row>
    <row r="5" spans="1:7" x14ac:dyDescent="0.2">
      <c r="A5" s="11" t="s">
        <v>7</v>
      </c>
      <c r="B5" s="12"/>
      <c r="C5" s="13" t="str">
        <f>CONCATENATE("Experiencia Profesional (máximo ",F5," puntos)")</f>
        <v>Experiencia Profesional (máximo 20 puntos)</v>
      </c>
      <c r="D5" s="14"/>
      <c r="E5" s="15"/>
      <c r="F5" s="15">
        <v>20</v>
      </c>
      <c r="G5" s="16" t="str">
        <f>IFERROR(G6+#REF!+G9+#REF!+#REF!,"")</f>
        <v/>
      </c>
    </row>
    <row r="6" spans="1:7" x14ac:dyDescent="0.2">
      <c r="A6" s="17">
        <v>1</v>
      </c>
      <c r="B6" s="18"/>
      <c r="C6" s="84" t="s">
        <v>12</v>
      </c>
      <c r="D6" s="19"/>
      <c r="E6" s="20"/>
      <c r="F6" s="20"/>
      <c r="G6" s="21"/>
    </row>
    <row r="7" spans="1:7" x14ac:dyDescent="0.2">
      <c r="A7" s="22"/>
      <c r="B7" s="23"/>
      <c r="C7" s="81" t="s">
        <v>23</v>
      </c>
      <c r="D7" s="25">
        <v>0</v>
      </c>
      <c r="E7" s="26">
        <v>0.25</v>
      </c>
      <c r="F7" s="20">
        <v>8</v>
      </c>
      <c r="G7" s="21">
        <f>IF(D7&lt;&gt;"",MIN(F7,E7*D7),"")</f>
        <v>0</v>
      </c>
    </row>
    <row r="8" spans="1:7" x14ac:dyDescent="0.2">
      <c r="A8" s="17">
        <v>2</v>
      </c>
      <c r="B8" s="18"/>
      <c r="C8" s="84" t="s">
        <v>13</v>
      </c>
      <c r="D8" s="19"/>
      <c r="E8" s="20"/>
      <c r="F8" s="20"/>
      <c r="G8" s="21"/>
    </row>
    <row r="9" spans="1:7" x14ac:dyDescent="0.2">
      <c r="A9" s="22"/>
      <c r="B9" s="23"/>
      <c r="C9" s="24" t="s">
        <v>14</v>
      </c>
      <c r="D9" s="25">
        <v>0</v>
      </c>
      <c r="E9" s="20">
        <v>0.15</v>
      </c>
      <c r="F9" s="20">
        <v>6</v>
      </c>
      <c r="G9" s="21">
        <f>IF(D9&lt;&gt;"",MIN(F9,E9*D9),"")</f>
        <v>0</v>
      </c>
    </row>
    <row r="10" spans="1:7" x14ac:dyDescent="0.2">
      <c r="A10" s="22">
        <v>3</v>
      </c>
      <c r="B10" s="23"/>
      <c r="C10" s="84" t="s">
        <v>13</v>
      </c>
      <c r="D10" s="19"/>
      <c r="E10" s="20"/>
      <c r="F10" s="20"/>
      <c r="G10" s="21"/>
    </row>
    <row r="11" spans="1:7" x14ac:dyDescent="0.2">
      <c r="A11" s="22"/>
      <c r="B11" s="23"/>
      <c r="C11" s="24" t="s">
        <v>18</v>
      </c>
      <c r="D11" s="25">
        <v>0</v>
      </c>
      <c r="E11" s="20">
        <v>0.15</v>
      </c>
      <c r="F11" s="20">
        <v>6</v>
      </c>
      <c r="G11" s="21">
        <f t="shared" ref="G11" si="0">IF(D11&lt;&gt;"",MIN(F11,E11*D11),"")</f>
        <v>0</v>
      </c>
    </row>
    <row r="12" spans="1:7" x14ac:dyDescent="0.2">
      <c r="A12" s="27" t="str">
        <f>CONCATENATE("Puntuación total por experiencia profesional: ",ROUND(100*G12/F12,1),"%")</f>
        <v>Puntuación total por experiencia profesional: 0%</v>
      </c>
      <c r="B12" s="28"/>
      <c r="C12" s="29"/>
      <c r="D12" s="30"/>
      <c r="E12" s="31"/>
      <c r="F12" s="31">
        <f>F7+F9+F11</f>
        <v>20</v>
      </c>
      <c r="G12" s="32">
        <f>IFERROR(SUM(G7:G11),"")</f>
        <v>0</v>
      </c>
    </row>
    <row r="13" spans="1:7" ht="9.75" customHeight="1" x14ac:dyDescent="0.2">
      <c r="A13" s="8"/>
      <c r="B13" s="8"/>
      <c r="C13" s="4"/>
      <c r="D13" s="33"/>
      <c r="E13" s="34"/>
      <c r="F13" s="34"/>
      <c r="G13" s="35"/>
    </row>
    <row r="14" spans="1:7" x14ac:dyDescent="0.2">
      <c r="A14" s="36" t="s">
        <v>8</v>
      </c>
      <c r="B14" s="37"/>
      <c r="C14" s="38" t="str">
        <f>CONCATENATE("Formación (máximo ",F14," puntos)")</f>
        <v>Formación (máximo 25 puntos)</v>
      </c>
      <c r="D14" s="39"/>
      <c r="E14" s="40"/>
      <c r="F14" s="40">
        <v>25</v>
      </c>
      <c r="G14" s="41">
        <f>SUM(G15:G19)</f>
        <v>0</v>
      </c>
    </row>
    <row r="15" spans="1:7" x14ac:dyDescent="0.2">
      <c r="A15" s="42">
        <v>4</v>
      </c>
      <c r="B15" s="43"/>
      <c r="C15" s="44" t="s">
        <v>15</v>
      </c>
      <c r="D15" s="45">
        <v>0</v>
      </c>
      <c r="E15" s="46">
        <v>10</v>
      </c>
      <c r="F15" s="46">
        <v>10</v>
      </c>
      <c r="G15" s="47">
        <f>IF(D15&lt;&gt;"",MIN(F15,E15*D15),"")</f>
        <v>0</v>
      </c>
    </row>
    <row r="16" spans="1:7" x14ac:dyDescent="0.2">
      <c r="A16" s="42">
        <v>5</v>
      </c>
      <c r="B16" s="43"/>
      <c r="C16" s="44" t="s">
        <v>16</v>
      </c>
      <c r="D16" s="45">
        <v>0</v>
      </c>
      <c r="E16" s="46">
        <v>5</v>
      </c>
      <c r="F16" s="46">
        <v>5</v>
      </c>
      <c r="G16" s="47">
        <f t="shared" ref="G16:G19" si="1">IF(D16&lt;&gt;"",MIN(F16,E16*D16),"")</f>
        <v>0</v>
      </c>
    </row>
    <row r="17" spans="1:7" ht="25.5" x14ac:dyDescent="0.2">
      <c r="A17" s="42">
        <v>6</v>
      </c>
      <c r="B17" s="43"/>
      <c r="C17" s="48" t="s">
        <v>17</v>
      </c>
      <c r="D17" s="45">
        <v>0</v>
      </c>
      <c r="E17" s="46">
        <v>2</v>
      </c>
      <c r="F17" s="46">
        <v>4</v>
      </c>
      <c r="G17" s="47">
        <f t="shared" si="1"/>
        <v>0</v>
      </c>
    </row>
    <row r="18" spans="1:7" x14ac:dyDescent="0.2">
      <c r="A18" s="42">
        <v>7</v>
      </c>
      <c r="B18" s="43"/>
      <c r="C18" s="44" t="s">
        <v>19</v>
      </c>
      <c r="D18" s="45">
        <v>0</v>
      </c>
      <c r="E18" s="46">
        <v>0.5</v>
      </c>
      <c r="F18" s="46">
        <v>1</v>
      </c>
      <c r="G18" s="47">
        <f t="shared" si="1"/>
        <v>0</v>
      </c>
    </row>
    <row r="19" spans="1:7" ht="25.5" x14ac:dyDescent="0.2">
      <c r="A19" s="42">
        <v>8</v>
      </c>
      <c r="B19" s="43"/>
      <c r="C19" s="48" t="s">
        <v>20</v>
      </c>
      <c r="D19" s="45">
        <v>0</v>
      </c>
      <c r="E19" s="46">
        <v>0.25</v>
      </c>
      <c r="F19" s="46">
        <v>5</v>
      </c>
      <c r="G19" s="47">
        <f t="shared" si="1"/>
        <v>0</v>
      </c>
    </row>
    <row r="20" spans="1:7" ht="6.75" customHeight="1" x14ac:dyDescent="0.2">
      <c r="A20" s="42"/>
      <c r="B20" s="43"/>
      <c r="C20" s="48"/>
      <c r="D20" s="49"/>
      <c r="E20" s="46"/>
      <c r="F20" s="46"/>
      <c r="G20" s="47"/>
    </row>
    <row r="21" spans="1:7" x14ac:dyDescent="0.2">
      <c r="A21" s="50" t="str">
        <f>CONCATENATE("Puntuación total por Formación: ",ROUND(100*G21/F21,1),"%")</f>
        <v>Puntuación total por Formación: 0%</v>
      </c>
      <c r="B21" s="51"/>
      <c r="C21" s="52"/>
      <c r="D21" s="53"/>
      <c r="E21" s="54"/>
      <c r="F21" s="54">
        <f>SUM(F15:F20)</f>
        <v>25</v>
      </c>
      <c r="G21" s="55">
        <f>IFERROR(SUM(G15:G19),"")</f>
        <v>0</v>
      </c>
    </row>
    <row r="22" spans="1:7" ht="10.5" customHeight="1" x14ac:dyDescent="0.2">
      <c r="A22" s="8"/>
      <c r="B22" s="8"/>
      <c r="C22" s="4"/>
      <c r="D22" s="33"/>
      <c r="E22" s="34"/>
      <c r="F22" s="34"/>
      <c r="G22" s="35"/>
    </row>
    <row r="23" spans="1:7" x14ac:dyDescent="0.2">
      <c r="A23" s="56" t="s">
        <v>9</v>
      </c>
      <c r="B23" s="57"/>
      <c r="C23" s="58" t="str">
        <f>CONCATENATE("Expediente Académico (máximo ",F23," puntos)")</f>
        <v>Expediente Académico (máximo 5 puntos)</v>
      </c>
      <c r="D23" s="59"/>
      <c r="E23" s="60"/>
      <c r="F23" s="60">
        <v>5</v>
      </c>
      <c r="G23" s="61">
        <f>SUM(G24:G25)</f>
        <v>0</v>
      </c>
    </row>
    <row r="24" spans="1:7" x14ac:dyDescent="0.2">
      <c r="A24" s="62">
        <v>9</v>
      </c>
      <c r="B24" s="63"/>
      <c r="C24" s="64" t="s">
        <v>10</v>
      </c>
      <c r="D24" s="65">
        <v>0</v>
      </c>
      <c r="E24" s="66">
        <v>0.1</v>
      </c>
      <c r="F24" s="66">
        <v>2.5</v>
      </c>
      <c r="G24" s="67">
        <f t="shared" ref="G24:G25" si="2">IF(D24&lt;&gt;"",MIN(F24,E24*D24),"")</f>
        <v>0</v>
      </c>
    </row>
    <row r="25" spans="1:7" x14ac:dyDescent="0.2">
      <c r="A25" s="62">
        <v>10</v>
      </c>
      <c r="B25" s="63"/>
      <c r="C25" s="68" t="s">
        <v>21</v>
      </c>
      <c r="D25" s="65">
        <v>0</v>
      </c>
      <c r="E25" s="66">
        <v>0.1</v>
      </c>
      <c r="F25" s="66">
        <v>2.5</v>
      </c>
      <c r="G25" s="67">
        <f t="shared" si="2"/>
        <v>0</v>
      </c>
    </row>
    <row r="26" spans="1:7" ht="8.25" customHeight="1" x14ac:dyDescent="0.2">
      <c r="A26" s="69"/>
      <c r="B26" s="70"/>
      <c r="C26" s="70"/>
      <c r="D26" s="70"/>
      <c r="E26" s="71"/>
      <c r="F26" s="71"/>
      <c r="G26" s="72"/>
    </row>
    <row r="27" spans="1:7" x14ac:dyDescent="0.2">
      <c r="A27" s="73" t="str">
        <f>CONCATENATE("Puntuación total por Expediente Académico: ",ROUND(100*G27/F27,1),"%")</f>
        <v>Puntuación total por Expediente Académico: 0%</v>
      </c>
      <c r="B27" s="74"/>
      <c r="C27" s="75"/>
      <c r="D27" s="76"/>
      <c r="E27" s="77"/>
      <c r="F27" s="77">
        <f>IFERROR(SUM(F24:F25),"")</f>
        <v>5</v>
      </c>
      <c r="G27" s="78">
        <f>IFERROR(SUM(G24:G25),"")</f>
        <v>0</v>
      </c>
    </row>
    <row r="28" spans="1:7" x14ac:dyDescent="0.2">
      <c r="A28" s="4"/>
      <c r="B28" s="4"/>
      <c r="C28" s="4"/>
      <c r="D28" s="4"/>
      <c r="E28" s="6"/>
      <c r="F28" s="6"/>
      <c r="G28" s="79"/>
    </row>
    <row r="29" spans="1:7" x14ac:dyDescent="0.2">
      <c r="A29" s="4"/>
      <c r="B29" s="4"/>
      <c r="C29" s="80" t="str">
        <f>CONCATENATE("PUNTUACIÓN FINAL (0-",SUM(F23+F14+F5),")")</f>
        <v>PUNTUACIÓN FINAL (0-50)</v>
      </c>
      <c r="D29" s="82">
        <f>G27+G21+G12</f>
        <v>0</v>
      </c>
      <c r="E29" s="82"/>
      <c r="F29" s="82"/>
      <c r="G29" s="82"/>
    </row>
    <row r="30" spans="1:7" x14ac:dyDescent="0.2">
      <c r="A30" s="4"/>
      <c r="B30" s="4"/>
      <c r="C30" s="80" t="s">
        <v>11</v>
      </c>
      <c r="D30" s="83">
        <f>D29/(SUM(F23+F14+F5))</f>
        <v>0</v>
      </c>
      <c r="E30" s="83"/>
      <c r="F30" s="83"/>
      <c r="G30" s="83"/>
    </row>
    <row r="31" spans="1:7" x14ac:dyDescent="0.2">
      <c r="G31" s="3"/>
    </row>
    <row r="32" spans="1:7" x14ac:dyDescent="0.2">
      <c r="E32" s="1"/>
      <c r="F32" s="1"/>
    </row>
    <row r="33" spans="5:6" x14ac:dyDescent="0.2">
      <c r="E33" s="1"/>
      <c r="F33" s="1"/>
    </row>
    <row r="34" spans="5:6" x14ac:dyDescent="0.2">
      <c r="E34" s="1"/>
      <c r="F34" s="1"/>
    </row>
    <row r="35" spans="5:6" x14ac:dyDescent="0.2">
      <c r="E35" s="1"/>
      <c r="F35" s="1"/>
    </row>
    <row r="36" spans="5:6" x14ac:dyDescent="0.2">
      <c r="E36" s="1"/>
      <c r="F36" s="1"/>
    </row>
  </sheetData>
  <mergeCells count="2">
    <mergeCell ref="D29:G29"/>
    <mergeCell ref="D30:G30"/>
  </mergeCells>
  <conditionalFormatting sqref="A21:C21 A27:C27 A12:C12">
    <cfRule type="expression" priority="1">
      <formula>$G$12/$F$12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Baremo</vt:lpstr>
      <vt:lpstr>Baremo!Área_de_impresión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msalazar</dc:creator>
  <cp:lastModifiedBy>Maite Salazar Laplace</cp:lastModifiedBy>
  <dcterms:created xsi:type="dcterms:W3CDTF">2019-07-24T13:28:21Z</dcterms:created>
  <dcterms:modified xsi:type="dcterms:W3CDTF">2021-06-08T12:53:49Z</dcterms:modified>
</cp:coreProperties>
</file>