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1\OFERTA DE EMPLEO PUBLICO\4_RESPONSABLE DE COMERCIAL Y MKT\"/>
    </mc:Choice>
  </mc:AlternateContent>
  <bookViews>
    <workbookView xWindow="0" yWindow="0" windowWidth="28800" windowHeight="11835"/>
  </bookViews>
  <sheets>
    <sheet name="Baremo" sheetId="1" r:id="rId1"/>
  </sheets>
  <definedNames>
    <definedName name="_xlnm.Print_Area" localSheetId="0">Baremo!$A$2:$G$36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F32" i="1" l="1"/>
  <c r="G30" i="1"/>
  <c r="G29" i="1"/>
  <c r="G28" i="1"/>
  <c r="G27" i="1"/>
  <c r="G26" i="1"/>
  <c r="G32" i="1" s="1"/>
  <c r="F25" i="1"/>
  <c r="C25" i="1"/>
  <c r="F23" i="1"/>
  <c r="G21" i="1"/>
  <c r="G17" i="1"/>
  <c r="G16" i="1"/>
  <c r="G15" i="1"/>
  <c r="F14" i="1"/>
  <c r="C14" i="1" s="1"/>
  <c r="F12" i="1"/>
  <c r="G11" i="1"/>
  <c r="G9" i="1"/>
  <c r="G7" i="1"/>
  <c r="C5" i="1"/>
  <c r="C34" i="1" l="1"/>
  <c r="G5" i="1"/>
  <c r="G12" i="1"/>
  <c r="A12" i="1" s="1"/>
  <c r="G23" i="1"/>
  <c r="A23" i="1" s="1"/>
  <c r="A32" i="1"/>
  <c r="G25" i="1"/>
  <c r="G14" i="1"/>
  <c r="D34" i="1" l="1"/>
  <c r="D35" i="1" s="1"/>
</calcChain>
</file>

<file path=xl/sharedStrings.xml><?xml version="1.0" encoding="utf-8"?>
<sst xmlns="http://schemas.openxmlformats.org/spreadsheetml/2006/main" count="30" uniqueCount="29">
  <si>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</si>
  <si>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</si>
  <si>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</si>
  <si>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</si>
  <si>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</si>
  <si>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</si>
  <si>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</si>
  <si>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</si>
  <si>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Meses de experiencia profesional</t>
  </si>
  <si>
    <t>Experiencia Comercial en ámbitos distintos del marítimo portuario</t>
  </si>
  <si>
    <t>BLOQUE II</t>
  </si>
  <si>
    <t>Otras titulaciones académicas adicionales de grado, diplomatura o licenciatura</t>
  </si>
  <si>
    <t>Cursos de especialización afines a la plaza convocada (de más de 20h lectivas)</t>
  </si>
  <si>
    <t>BLOQUE III</t>
  </si>
  <si>
    <t>Nº de Sobresalientes o MH durante la formación de grado o postgrado</t>
  </si>
  <si>
    <t>Meses de beca o prácticas vinculadas a la disciplina de la plaza convocada</t>
  </si>
  <si>
    <t>Nº de artículos publicados en revistas nacionales o extranjeras</t>
  </si>
  <si>
    <t>Nº de comunicaciones o trabajos presentados a Congresos</t>
  </si>
  <si>
    <t>Nº de Libros o Capítulos de Libros publicados</t>
  </si>
  <si>
    <t>PORCENTAJE SOBRE MÁXIMA PUNTUACIÓN</t>
  </si>
  <si>
    <r>
      <t xml:space="preserve">RESPONSABLE DE COMERCIAL Y MARKETING                                                                   </t>
    </r>
    <r>
      <rPr>
        <b/>
        <sz val="10"/>
        <color indexed="30"/>
        <rFont val="Calibri"/>
        <family val="2"/>
      </rPr>
      <t>GRUPO 2 BANDA 1 NIVEL 8</t>
    </r>
  </si>
  <si>
    <t>Experiencia Comercial en sector Marítimo Portuario</t>
  </si>
  <si>
    <t>Meses de experiencia profesional en Empresas Privadas</t>
  </si>
  <si>
    <t>Titulación de Master Universitario (Nivel 3 MECES) en disciplinas afines (Comercio Internacional, MBA, Gestión Portuaria, etc.)</t>
  </si>
  <si>
    <t>Cursos de especialización en Marketing Digital, Inbound Marketing, etc. (de más de 20h lectivas)</t>
  </si>
  <si>
    <t>Meses de experiencia profesional en Organismos o Empresas públicas</t>
  </si>
  <si>
    <t>Titulación oficial en Idioma Inglés (Nivel B2, FCE o superior)</t>
  </si>
  <si>
    <t>Titulación oficial en Idioma Francés (Nivel B2 o superior)</t>
  </si>
  <si>
    <t>Titulación oficial en otros Idiomas (Nivel B2 o superior)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</si>
</sst>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30"/>
      <name val="Calibri"/>
      <family val="2"/>
    </font>
    <font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64" fontId="7" fillId="7" borderId="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activeCell="A27" sqref="A27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3.8554687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20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15 puntos)</v>
      </c>
      <c r="D5" s="11"/>
      <c r="E5" s="12"/>
      <c r="F5" s="12">
        <v>15</v>
      </c>
      <c r="G5" s="13" t="str">
        <f>IFERROR(G6+#REF!+G9+G11+#REF!,"")</f>
        <v/>
      </c>
    </row>
    <row r="6" spans="1:7" x14ac:dyDescent="0.2">
      <c r="A6" s="14">
        <v>1</v>
      </c>
      <c r="B6" s="15"/>
      <c r="C6" s="16" t="s">
        <v>21</v>
      </c>
      <c r="D6" s="17"/>
      <c r="E6" s="18"/>
      <c r="F6" s="18"/>
      <c r="G6" s="19"/>
    </row>
    <row r="7" spans="1:7" x14ac:dyDescent="0.2">
      <c r="A7" s="20"/>
      <c r="B7" s="21"/>
      <c r="C7" s="22" t="s">
        <v>25</v>
      </c>
      <c r="D7" s="23">
        <v>0</v>
      </c>
      <c r="E7" s="18">
        <v>0.5</v>
      </c>
      <c r="F7" s="18">
        <v>5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21</v>
      </c>
      <c r="D8" s="17"/>
      <c r="E8" s="18"/>
      <c r="F8" s="18"/>
      <c r="G8" s="19"/>
    </row>
    <row r="9" spans="1:7" x14ac:dyDescent="0.2">
      <c r="A9" s="20"/>
      <c r="B9" s="21"/>
      <c r="C9" s="22" t="s">
        <v>22</v>
      </c>
      <c r="D9" s="23">
        <v>0</v>
      </c>
      <c r="E9" s="18">
        <v>0.3</v>
      </c>
      <c r="F9" s="18">
        <v>5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9</v>
      </c>
      <c r="D10" s="17"/>
      <c r="E10" s="18"/>
      <c r="F10" s="18"/>
      <c r="G10" s="19"/>
    </row>
    <row r="11" spans="1:7" x14ac:dyDescent="0.2">
      <c r="A11" s="20"/>
      <c r="B11" s="21"/>
      <c r="C11" s="22" t="s">
        <v>8</v>
      </c>
      <c r="D11" s="23">
        <v>0</v>
      </c>
      <c r="E11" s="18">
        <v>0.1</v>
      </c>
      <c r="F11" s="18">
        <v>5</v>
      </c>
      <c r="G11" s="19">
        <f>IF(D11&lt;&gt;"",MIN(F11,E11*D11),"")</f>
        <v>0</v>
      </c>
    </row>
    <row r="12" spans="1:7" x14ac:dyDescent="0.2">
      <c r="A12" s="24" t="str">
        <f>CONCATENATE("Puntuación total por experiencia profesional: ",ROUND(100*G12/F12,1),"%")</f>
        <v>Puntuación total por experiencia profesional: 0%</v>
      </c>
      <c r="B12" s="25"/>
      <c r="C12" s="26"/>
      <c r="D12" s="27"/>
      <c r="E12" s="28"/>
      <c r="F12" s="28">
        <f>F7+F9+F11</f>
        <v>15</v>
      </c>
      <c r="G12" s="29">
        <f>IFERROR(SUM(G7:G11),"")</f>
        <v>0</v>
      </c>
    </row>
    <row r="13" spans="1:7" ht="9.75" customHeight="1" x14ac:dyDescent="0.2">
      <c r="A13" s="5"/>
      <c r="B13" s="5"/>
      <c r="D13" s="30"/>
      <c r="E13" s="31"/>
      <c r="F13" s="31"/>
      <c r="G13" s="32"/>
    </row>
    <row r="14" spans="1:7" x14ac:dyDescent="0.2">
      <c r="A14" s="33" t="s">
        <v>10</v>
      </c>
      <c r="B14" s="34"/>
      <c r="C14" s="35" t="str">
        <f>CONCATENATE("Formación (máximo ",F14," puntos)")</f>
        <v>Formación (máximo 25 puntos)</v>
      </c>
      <c r="D14" s="36"/>
      <c r="E14" s="37"/>
      <c r="F14" s="37">
        <f>SUM(F15:F21)</f>
        <v>25</v>
      </c>
      <c r="G14" s="38">
        <f>SUM(G15:G21)</f>
        <v>0</v>
      </c>
    </row>
    <row r="15" spans="1:7" x14ac:dyDescent="0.2">
      <c r="A15" s="39">
        <v>4</v>
      </c>
      <c r="B15" s="40"/>
      <c r="C15" s="41" t="s">
        <v>11</v>
      </c>
      <c r="D15" s="42">
        <v>0</v>
      </c>
      <c r="E15" s="43">
        <v>2</v>
      </c>
      <c r="F15" s="43">
        <v>4</v>
      </c>
      <c r="G15" s="44">
        <f>IF(D15&lt;&gt;"",MIN(F15,E15*D15),"")</f>
        <v>0</v>
      </c>
    </row>
    <row r="16" spans="1:7" ht="25.5" x14ac:dyDescent="0.2">
      <c r="A16" s="39">
        <v>5</v>
      </c>
      <c r="B16" s="40"/>
      <c r="C16" s="45" t="s">
        <v>23</v>
      </c>
      <c r="D16" s="42">
        <v>0</v>
      </c>
      <c r="E16" s="43">
        <v>5</v>
      </c>
      <c r="F16" s="43">
        <v>5</v>
      </c>
      <c r="G16" s="44">
        <f>IF(D16&lt;&gt;"",MIN(F16,E16*D16),"")</f>
        <v>0</v>
      </c>
    </row>
    <row r="17" spans="1:7" x14ac:dyDescent="0.2">
      <c r="A17" s="39">
        <v>6</v>
      </c>
      <c r="B17" s="40"/>
      <c r="C17" s="41" t="s">
        <v>26</v>
      </c>
      <c r="D17" s="42">
        <v>0</v>
      </c>
      <c r="E17" s="43">
        <v>1</v>
      </c>
      <c r="F17" s="43">
        <v>1</v>
      </c>
      <c r="G17" s="44">
        <f>IF(D17&lt;&gt;"",MIN(F17,E17*D17),"")</f>
        <v>0</v>
      </c>
    </row>
    <row r="18" spans="1:7" x14ac:dyDescent="0.2">
      <c r="A18" s="39"/>
      <c r="B18" s="40"/>
      <c r="C18" s="41" t="s">
        <v>27</v>
      </c>
      <c r="D18" s="42">
        <v>0</v>
      </c>
      <c r="E18" s="43">
        <v>1</v>
      </c>
      <c r="F18" s="43">
        <v>1</v>
      </c>
      <c r="G18" s="44">
        <f t="shared" ref="G18:G20" si="0">IF(D18&lt;&gt;"",MIN(F18,E18*D18),"")</f>
        <v>0</v>
      </c>
    </row>
    <row r="19" spans="1:7" x14ac:dyDescent="0.2">
      <c r="A19" s="39">
        <v>7</v>
      </c>
      <c r="B19" s="40"/>
      <c r="C19" s="41" t="s">
        <v>28</v>
      </c>
      <c r="D19" s="42">
        <v>0</v>
      </c>
      <c r="E19" s="43">
        <v>1</v>
      </c>
      <c r="F19" s="43">
        <v>2</v>
      </c>
      <c r="G19" s="44">
        <f t="shared" si="0"/>
        <v>0</v>
      </c>
    </row>
    <row r="20" spans="1:7" ht="25.5" x14ac:dyDescent="0.2">
      <c r="A20" s="39">
        <v>8</v>
      </c>
      <c r="B20" s="40"/>
      <c r="C20" s="45" t="s">
        <v>24</v>
      </c>
      <c r="D20" s="42">
        <v>0</v>
      </c>
      <c r="E20" s="43">
        <v>0.5</v>
      </c>
      <c r="F20" s="43">
        <v>2</v>
      </c>
      <c r="G20" s="44">
        <f t="shared" si="0"/>
        <v>0</v>
      </c>
    </row>
    <row r="21" spans="1:7" x14ac:dyDescent="0.2">
      <c r="A21" s="39">
        <v>9</v>
      </c>
      <c r="B21" s="40"/>
      <c r="C21" s="41" t="s">
        <v>12</v>
      </c>
      <c r="D21" s="42">
        <v>0</v>
      </c>
      <c r="E21" s="43">
        <v>0.5</v>
      </c>
      <c r="F21" s="43">
        <v>10</v>
      </c>
      <c r="G21" s="44">
        <f>IF(D21&lt;&gt;"",MIN(F21,E21*D21),"")</f>
        <v>0</v>
      </c>
    </row>
    <row r="22" spans="1:7" ht="6.75" customHeight="1" x14ac:dyDescent="0.2">
      <c r="A22" s="39"/>
      <c r="B22" s="40"/>
      <c r="C22" s="45"/>
      <c r="D22" s="46"/>
      <c r="E22" s="43"/>
      <c r="F22" s="43"/>
      <c r="G22" s="44"/>
    </row>
    <row r="23" spans="1:7" x14ac:dyDescent="0.2">
      <c r="A23" s="47" t="str">
        <f>CONCATENATE("Puntuación total por Formación: ",ROUND(100*G23/F23,1),"%")</f>
        <v>Puntuación total por Formación: 0%</v>
      </c>
      <c r="B23" s="48"/>
      <c r="C23" s="49"/>
      <c r="D23" s="50"/>
      <c r="E23" s="51"/>
      <c r="F23" s="51">
        <f>IFERROR(SUM(F15:F21),"")</f>
        <v>25</v>
      </c>
      <c r="G23" s="52">
        <f>IFERROR(SUM(G15:G21),"")</f>
        <v>0</v>
      </c>
    </row>
    <row r="24" spans="1:7" ht="10.5" customHeight="1" x14ac:dyDescent="0.2">
      <c r="A24" s="5"/>
      <c r="B24" s="5"/>
      <c r="D24" s="30"/>
      <c r="E24" s="31"/>
      <c r="F24" s="31"/>
      <c r="G24" s="32"/>
    </row>
    <row r="25" spans="1:7" x14ac:dyDescent="0.2">
      <c r="A25" s="53" t="s">
        <v>13</v>
      </c>
      <c r="B25" s="54"/>
      <c r="C25" s="55" t="str">
        <f>CONCATENATE("Expediente Académico (máximo ",F25," puntos)")</f>
        <v>Expediente Académico (máximo 10 puntos)</v>
      </c>
      <c r="D25" s="56"/>
      <c r="E25" s="57"/>
      <c r="F25" s="57">
        <f>SUM(F26:F30)</f>
        <v>10</v>
      </c>
      <c r="G25" s="58">
        <f>SUM(G26:G30)</f>
        <v>0</v>
      </c>
    </row>
    <row r="26" spans="1:7" x14ac:dyDescent="0.2">
      <c r="A26" s="59">
        <v>10</v>
      </c>
      <c r="B26" s="60"/>
      <c r="C26" s="61" t="s">
        <v>14</v>
      </c>
      <c r="D26" s="62">
        <v>0</v>
      </c>
      <c r="E26" s="63">
        <v>0.1</v>
      </c>
      <c r="F26" s="64">
        <v>2</v>
      </c>
      <c r="G26" s="65">
        <f>IF(D26&lt;&gt;"",MIN(F26,E26*D26),"")</f>
        <v>0</v>
      </c>
    </row>
    <row r="27" spans="1:7" x14ac:dyDescent="0.2">
      <c r="A27" s="59">
        <v>11</v>
      </c>
      <c r="B27" s="60"/>
      <c r="C27" s="66" t="s">
        <v>15</v>
      </c>
      <c r="D27" s="62">
        <v>0</v>
      </c>
      <c r="E27" s="63">
        <v>0.5</v>
      </c>
      <c r="F27" s="63">
        <v>5</v>
      </c>
      <c r="G27" s="65">
        <f>IF(D27&lt;&gt;"",MIN(F27,E27*D27),"")</f>
        <v>0</v>
      </c>
    </row>
    <row r="28" spans="1:7" x14ac:dyDescent="0.2">
      <c r="A28" s="59">
        <v>12</v>
      </c>
      <c r="B28" s="60"/>
      <c r="C28" s="66" t="s">
        <v>16</v>
      </c>
      <c r="D28" s="62">
        <v>0</v>
      </c>
      <c r="E28" s="63">
        <v>0.5</v>
      </c>
      <c r="F28" s="63">
        <v>1</v>
      </c>
      <c r="G28" s="65">
        <f>IF(D28&lt;&gt;"",MIN(F28,E28*D28),"")</f>
        <v>0</v>
      </c>
    </row>
    <row r="29" spans="1:7" x14ac:dyDescent="0.2">
      <c r="A29" s="59">
        <v>13</v>
      </c>
      <c r="B29" s="60"/>
      <c r="C29" s="66" t="s">
        <v>17</v>
      </c>
      <c r="D29" s="62">
        <v>0</v>
      </c>
      <c r="E29" s="63">
        <v>0.5</v>
      </c>
      <c r="F29" s="63">
        <v>1</v>
      </c>
      <c r="G29" s="65">
        <f>IF(D29&lt;&gt;"",MIN(F29,E29*D29),"")</f>
        <v>0</v>
      </c>
    </row>
    <row r="30" spans="1:7" x14ac:dyDescent="0.2">
      <c r="A30" s="59">
        <v>14</v>
      </c>
      <c r="B30" s="60"/>
      <c r="C30" s="66" t="s">
        <v>18</v>
      </c>
      <c r="D30" s="62">
        <v>0</v>
      </c>
      <c r="E30" s="63">
        <v>0.5</v>
      </c>
      <c r="F30" s="63">
        <v>1</v>
      </c>
      <c r="G30" s="65">
        <f>IF(D30&lt;&gt;"",MIN(F30,E30*D30),"")</f>
        <v>0</v>
      </c>
    </row>
    <row r="31" spans="1:7" ht="8.25" customHeight="1" x14ac:dyDescent="0.2">
      <c r="A31" s="67"/>
      <c r="B31" s="68"/>
      <c r="C31" s="68"/>
      <c r="D31" s="68"/>
      <c r="E31" s="69"/>
      <c r="F31" s="69"/>
      <c r="G31" s="70"/>
    </row>
    <row r="32" spans="1:7" x14ac:dyDescent="0.2">
      <c r="A32" s="71" t="str">
        <f>CONCATENATE("Puntuación total por Expediente Académico: ",ROUND(100*G32/F32,1),"%")</f>
        <v>Puntuación total por Expediente Académico: 0%</v>
      </c>
      <c r="B32" s="72"/>
      <c r="C32" s="73"/>
      <c r="D32" s="74"/>
      <c r="E32" s="75"/>
      <c r="F32" s="75">
        <f>IFERROR(SUM(F26:F30),"")</f>
        <v>10</v>
      </c>
      <c r="G32" s="76">
        <f>IFERROR(SUM(G26:G30),"")</f>
        <v>0</v>
      </c>
    </row>
    <row r="33" spans="3:7" x14ac:dyDescent="0.2">
      <c r="G33" s="77"/>
    </row>
    <row r="34" spans="3:7" x14ac:dyDescent="0.2">
      <c r="C34" s="78" t="str">
        <f>CONCATENATE("PUNTUACIÓN FINAL (0-",SUM(F25+F14+F5),")")</f>
        <v>PUNTUACIÓN FINAL (0-50)</v>
      </c>
      <c r="D34" s="79">
        <f>G32+G23+G12</f>
        <v>0</v>
      </c>
      <c r="E34" s="79"/>
      <c r="F34" s="79"/>
      <c r="G34" s="79"/>
    </row>
    <row r="35" spans="3:7" x14ac:dyDescent="0.2">
      <c r="C35" s="78" t="s">
        <v>19</v>
      </c>
      <c r="D35" s="80">
        <f>D34/(SUM(F25+F14+F5))</f>
        <v>0</v>
      </c>
      <c r="E35" s="80"/>
      <c r="F35" s="80"/>
      <c r="G35" s="80"/>
    </row>
    <row r="36" spans="3:7" x14ac:dyDescent="0.2">
      <c r="G36" s="77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  <row r="41" spans="3:7" x14ac:dyDescent="0.2">
      <c r="E41" s="1"/>
      <c r="F41" s="1"/>
    </row>
  </sheetData>
  <mergeCells count="2">
    <mergeCell ref="D34:G34"/>
    <mergeCell ref="D35:G35"/>
  </mergeCells>
  <conditionalFormatting sqref="A23:C23 A32:C32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2021-08-03T14:00:24Z</dcterms:modified>
</cp:coreProperties>
</file>