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N:\PLAZAS\PLAZAS 2021\OFERTA DE EMPLEO PUBLICO\5_RESPONSABLE DE PRL\"/>
    </mc:Choice>
  </mc:AlternateContent>
  <bookViews>
    <workbookView xWindow="0" yWindow="0" windowWidth="28800" windowHeight="11840"/>
  </bookViews>
  <sheets>
    <sheet name="Baremo" sheetId="1" r:id="rId1"/>
  </sheets>
  <definedNames>
    <definedName name="_xlnm.Print_Area" localSheetId="0">Baremo!$A$2:$G$39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F16" i="1"/>
  <c r="G21" i="1" l="1"/>
  <c r="G23" i="1" l="1"/>
  <c r="F35" i="1" l="1"/>
  <c r="G33" i="1"/>
  <c r="G32" i="1"/>
  <c r="G31" i="1"/>
  <c r="G30" i="1"/>
  <c r="G29" i="1"/>
  <c r="F28" i="1"/>
  <c r="C28" i="1" s="1"/>
  <c r="F26" i="1"/>
  <c r="G24" i="1"/>
  <c r="G22" i="1"/>
  <c r="G20" i="1"/>
  <c r="G19" i="1"/>
  <c r="F18" i="1"/>
  <c r="C18" i="1" s="1"/>
  <c r="G13" i="1"/>
  <c r="G9" i="1"/>
  <c r="G7" i="1"/>
  <c r="C5" i="1"/>
  <c r="G35" i="1" l="1"/>
  <c r="A35" i="1" s="1"/>
  <c r="C37" i="1"/>
  <c r="G5" i="1"/>
  <c r="G16" i="1"/>
  <c r="A16" i="1" s="1"/>
  <c r="G26" i="1"/>
  <c r="A26" i="1" s="1"/>
  <c r="G28" i="1"/>
  <c r="G18" i="1"/>
  <c r="D37" i="1" l="1"/>
  <c r="D38" i="1" s="1"/>
</calcChain>
</file>

<file path=xl/sharedStrings.xml><?xml version="1.0" encoding="utf-8"?>
<sst xmlns="http://schemas.openxmlformats.org/spreadsheetml/2006/main" count="31" uniqueCount="31">
  <si>
    <t>MODELO DE AUTOBAREMACIÓN DE MÉRITOS</t>
  </si>
  <si>
    <t>Nombre</t>
  </si>
  <si>
    <t>DNI</t>
  </si>
  <si>
    <t>Mérito</t>
  </si>
  <si>
    <t>Puntos por unidad</t>
  </si>
  <si>
    <t>Máxima puntuación</t>
  </si>
  <si>
    <t xml:space="preserve">Total Puntos </t>
  </si>
  <si>
    <t>BLOQUE I</t>
  </si>
  <si>
    <t>BLOQUE II</t>
  </si>
  <si>
    <t>Otras titulaciones académicas adicionales de grado, diplomatura o licenciatura</t>
  </si>
  <si>
    <t>Cursos de especialización afines a la plaza convocada (de más de 20h lectivas)</t>
  </si>
  <si>
    <t>BLOQUE III</t>
  </si>
  <si>
    <t>Nº de Sobresalientes o MH durante la formación de grado o postgrado</t>
  </si>
  <si>
    <t>Meses de beca o prácticas vinculadas a la disciplina de la plaza convocada</t>
  </si>
  <si>
    <t>Nº de artículos publicados en revistas nacionales o extranjeras</t>
  </si>
  <si>
    <t>Nº de comunicaciones o trabajos presentados a Congresos</t>
  </si>
  <si>
    <t>Nº de Libros o Capítulos de Libros publicados</t>
  </si>
  <si>
    <t>PORCENTAJE SOBRE MÁXIMA PUNTUACIÓN</t>
  </si>
  <si>
    <t>Titulación oficial en Idioma Inglés (Nivel B2, FCE o superior)</t>
  </si>
  <si>
    <r>
      <t xml:space="preserve">RESPONSABLE DE PREVENCIÓN DE RIESGOS LABORALES                                                                   </t>
    </r>
    <r>
      <rPr>
        <b/>
        <sz val="10"/>
        <color indexed="30"/>
        <rFont val="Calibri"/>
        <family val="2"/>
      </rPr>
      <t>GRUPO 2 BANDA 1 NIVEL 8</t>
    </r>
  </si>
  <si>
    <t>Experiencia profesional en la Autoridad Portuaria de SC de Tenerife</t>
  </si>
  <si>
    <t>Meses de experiencia profesional como Responsable de PRL</t>
  </si>
  <si>
    <t>Experiencia profesional como Técnico de PRL de nivel superior</t>
  </si>
  <si>
    <t>Título de Auditor del Sistema de Gestión de Prevención de Riesgos Laborales</t>
  </si>
  <si>
    <t>Titulación de Master o Experto Universitario en gestión de Calidad</t>
  </si>
  <si>
    <t>Título de Perito Judicial para la PRL</t>
  </si>
  <si>
    <t>Experiencia docente en el ámbito de la PRL</t>
  </si>
  <si>
    <t>Horas de docencia impartida o de prácticas tutorizadas</t>
  </si>
  <si>
    <t>Experiencia profesional en Servicios de Prevención Ajenos</t>
  </si>
  <si>
    <t>Meses de experiencia profesional en empresas públicas o privadas</t>
  </si>
  <si>
    <t>Meses de experiencia como Coordinador Técnico / Resposanble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</si>
</sst>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C00000"/>
      <name val="Calibri"/>
      <family val="2"/>
      <scheme val="minor"/>
    </font>
    <font>
      <i/>
      <sz val="10"/>
      <color theme="4" tint="-0.249977111117893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indexed="30"/>
      <name val="Calibri"/>
      <family val="2"/>
    </font>
    <font>
      <i/>
      <sz val="8"/>
      <color theme="4" tint="-0.249977111117893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 tint="-0.499984740745262"/>
      </top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5">
    <xf numFmtId="0" fontId="0" fillId="0" borderId="0" xfId="0"/>
    <xf numFmtId="0" fontId="2" fillId="0" borderId="0" xfId="0" applyFont="1"/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/>
    <xf numFmtId="0" fontId="5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textRotation="90"/>
    </xf>
    <xf numFmtId="0" fontId="4" fillId="0" borderId="0" xfId="0" applyFont="1" applyAlignment="1">
      <alignment textRotation="90"/>
    </xf>
    <xf numFmtId="0" fontId="2" fillId="2" borderId="2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right"/>
    </xf>
    <xf numFmtId="0" fontId="5" fillId="2" borderId="3" xfId="0" applyFont="1" applyFill="1" applyBorder="1"/>
    <xf numFmtId="0" fontId="2" fillId="2" borderId="3" xfId="0" applyFont="1" applyFill="1" applyBorder="1" applyAlignment="1">
      <alignment horizontal="right" vertical="center"/>
    </xf>
    <xf numFmtId="0" fontId="7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right" vertical="center"/>
    </xf>
    <xf numFmtId="0" fontId="2" fillId="3" borderId="5" xfId="0" applyFont="1" applyFill="1" applyBorder="1"/>
    <xf numFmtId="0" fontId="2" fillId="3" borderId="0" xfId="0" applyFont="1" applyFill="1" applyBorder="1"/>
    <xf numFmtId="0" fontId="5" fillId="3" borderId="0" xfId="0" applyFont="1" applyFill="1" applyBorder="1"/>
    <xf numFmtId="0" fontId="2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right" vertical="center"/>
    </xf>
    <xf numFmtId="0" fontId="2" fillId="3" borderId="5" xfId="0" applyFont="1" applyFill="1" applyBorder="1" applyAlignment="1">
      <alignment horizontal="right"/>
    </xf>
    <xf numFmtId="0" fontId="2" fillId="3" borderId="0" xfId="0" applyFont="1" applyFill="1" applyBorder="1" applyAlignment="1">
      <alignment horizontal="right"/>
    </xf>
    <xf numFmtId="0" fontId="2" fillId="3" borderId="0" xfId="0" applyFont="1" applyFill="1" applyBorder="1" applyAlignment="1">
      <alignment horizontal="left" indent="1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left"/>
    </xf>
    <xf numFmtId="0" fontId="2" fillId="3" borderId="8" xfId="0" applyFont="1" applyFill="1" applyBorder="1" applyAlignment="1">
      <alignment horizontal="left"/>
    </xf>
    <xf numFmtId="0" fontId="2" fillId="3" borderId="8" xfId="0" applyFont="1" applyFill="1" applyBorder="1"/>
    <xf numFmtId="0" fontId="2" fillId="3" borderId="8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2" fillId="4" borderId="2" xfId="0" applyFont="1" applyFill="1" applyBorder="1" applyAlignment="1">
      <alignment horizontal="right"/>
    </xf>
    <xf numFmtId="0" fontId="2" fillId="4" borderId="3" xfId="0" applyFont="1" applyFill="1" applyBorder="1" applyAlignment="1">
      <alignment horizontal="right"/>
    </xf>
    <xf numFmtId="0" fontId="5" fillId="4" borderId="3" xfId="0" applyFont="1" applyFill="1" applyBorder="1"/>
    <xf numFmtId="0" fontId="2" fillId="4" borderId="3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right" vertical="center"/>
    </xf>
    <xf numFmtId="0" fontId="2" fillId="5" borderId="5" xfId="0" applyFont="1" applyFill="1" applyBorder="1" applyAlignment="1">
      <alignment horizontal="right" vertical="top"/>
    </xf>
    <xf numFmtId="0" fontId="2" fillId="5" borderId="0" xfId="0" applyFont="1" applyFill="1" applyBorder="1" applyAlignment="1">
      <alignment horizontal="right" vertical="top"/>
    </xf>
    <xf numFmtId="0" fontId="2" fillId="5" borderId="0" xfId="0" applyFont="1" applyFill="1" applyBorder="1" applyAlignment="1">
      <alignment vertical="center"/>
    </xf>
    <xf numFmtId="0" fontId="2" fillId="5" borderId="6" xfId="0" applyFont="1" applyFill="1" applyBorder="1" applyAlignment="1">
      <alignment horizontal="center" vertical="center"/>
    </xf>
    <xf numFmtId="0" fontId="7" fillId="5" borderId="0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right" vertical="center"/>
    </xf>
    <xf numFmtId="0" fontId="2" fillId="5" borderId="0" xfId="0" applyFont="1" applyFill="1" applyBorder="1" applyAlignment="1">
      <alignment vertical="center" wrapText="1"/>
    </xf>
    <xf numFmtId="0" fontId="2" fillId="5" borderId="0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left"/>
    </xf>
    <xf numFmtId="0" fontId="2" fillId="5" borderId="8" xfId="0" applyFont="1" applyFill="1" applyBorder="1" applyAlignment="1">
      <alignment horizontal="left"/>
    </xf>
    <xf numFmtId="0" fontId="2" fillId="5" borderId="8" xfId="0" applyFont="1" applyFill="1" applyBorder="1"/>
    <xf numFmtId="0" fontId="2" fillId="5" borderId="8" xfId="0" applyFont="1" applyFill="1" applyBorder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right" vertical="center"/>
    </xf>
    <xf numFmtId="0" fontId="2" fillId="6" borderId="2" xfId="0" applyFont="1" applyFill="1" applyBorder="1" applyAlignment="1">
      <alignment horizontal="right"/>
    </xf>
    <xf numFmtId="0" fontId="2" fillId="6" borderId="3" xfId="0" applyFont="1" applyFill="1" applyBorder="1" applyAlignment="1">
      <alignment horizontal="right"/>
    </xf>
    <xf numFmtId="0" fontId="5" fillId="6" borderId="3" xfId="0" applyFont="1" applyFill="1" applyBorder="1"/>
    <xf numFmtId="0" fontId="2" fillId="6" borderId="3" xfId="0" applyFont="1" applyFill="1" applyBorder="1" applyAlignment="1">
      <alignment horizontal="center" vertical="center"/>
    </xf>
    <xf numFmtId="0" fontId="7" fillId="6" borderId="3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right" vertical="center"/>
    </xf>
    <xf numFmtId="0" fontId="2" fillId="7" borderId="5" xfId="0" applyFont="1" applyFill="1" applyBorder="1" applyAlignment="1">
      <alignment horizontal="right" vertical="top"/>
    </xf>
    <xf numFmtId="0" fontId="2" fillId="7" borderId="0" xfId="0" applyFont="1" applyFill="1" applyBorder="1" applyAlignment="1">
      <alignment horizontal="right" vertical="top"/>
    </xf>
    <xf numFmtId="0" fontId="2" fillId="7" borderId="0" xfId="0" applyFont="1" applyFill="1" applyBorder="1" applyAlignment="1">
      <alignment vertical="center"/>
    </xf>
    <xf numFmtId="0" fontId="2" fillId="7" borderId="6" xfId="0" applyFont="1" applyFill="1" applyBorder="1" applyAlignment="1">
      <alignment horizontal="center" vertical="center"/>
    </xf>
    <xf numFmtId="0" fontId="7" fillId="7" borderId="0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right" vertical="center"/>
    </xf>
    <xf numFmtId="0" fontId="2" fillId="7" borderId="0" xfId="0" applyFont="1" applyFill="1" applyBorder="1" applyAlignment="1">
      <alignment vertical="center" wrapText="1"/>
    </xf>
    <xf numFmtId="0" fontId="2" fillId="7" borderId="5" xfId="0" applyFont="1" applyFill="1" applyBorder="1"/>
    <xf numFmtId="0" fontId="2" fillId="7" borderId="0" xfId="0" applyFont="1" applyFill="1" applyBorder="1"/>
    <xf numFmtId="0" fontId="7" fillId="7" borderId="0" xfId="0" applyFont="1" applyFill="1" applyBorder="1" applyAlignment="1">
      <alignment horizontal="center"/>
    </xf>
    <xf numFmtId="0" fontId="3" fillId="7" borderId="1" xfId="0" applyFont="1" applyFill="1" applyBorder="1"/>
    <xf numFmtId="0" fontId="2" fillId="7" borderId="7" xfId="0" applyFont="1" applyFill="1" applyBorder="1" applyAlignment="1">
      <alignment horizontal="left"/>
    </xf>
    <xf numFmtId="0" fontId="2" fillId="7" borderId="8" xfId="0" applyFont="1" applyFill="1" applyBorder="1" applyAlignment="1">
      <alignment horizontal="left"/>
    </xf>
    <xf numFmtId="0" fontId="2" fillId="7" borderId="8" xfId="0" applyFont="1" applyFill="1" applyBorder="1"/>
    <xf numFmtId="0" fontId="2" fillId="7" borderId="8" xfId="0" applyFont="1" applyFill="1" applyBorder="1" applyAlignment="1">
      <alignment horizontal="center" vertical="center"/>
    </xf>
    <xf numFmtId="0" fontId="7" fillId="7" borderId="8" xfId="0" applyFont="1" applyFill="1" applyBorder="1" applyAlignment="1">
      <alignment horizontal="center" vertical="center"/>
    </xf>
    <xf numFmtId="0" fontId="3" fillId="7" borderId="9" xfId="0" applyFont="1" applyFill="1" applyBorder="1" applyAlignment="1">
      <alignment horizontal="right" vertical="center"/>
    </xf>
    <xf numFmtId="0" fontId="3" fillId="0" borderId="0" xfId="0" applyFont="1"/>
    <xf numFmtId="0" fontId="5" fillId="0" borderId="10" xfId="0" applyFont="1" applyBorder="1" applyAlignment="1">
      <alignment horizontal="right"/>
    </xf>
    <xf numFmtId="1" fontId="7" fillId="7" borderId="0" xfId="0" applyNumberFormat="1" applyFont="1" applyFill="1" applyBorder="1" applyAlignment="1">
      <alignment horizontal="center" vertical="center"/>
    </xf>
    <xf numFmtId="2" fontId="7" fillId="3" borderId="0" xfId="0" applyNumberFormat="1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/>
    </xf>
    <xf numFmtId="10" fontId="2" fillId="0" borderId="10" xfId="1" applyNumberFormat="1" applyFont="1" applyBorder="1" applyAlignment="1">
      <alignment horizontal="center"/>
    </xf>
    <xf numFmtId="0" fontId="2" fillId="3" borderId="12" xfId="0" applyFont="1" applyFill="1" applyBorder="1" applyAlignment="1">
      <alignment horizontal="center" vertical="center"/>
    </xf>
    <xf numFmtId="0" fontId="2" fillId="0" borderId="11" xfId="0" applyFont="1" applyBorder="1"/>
    <xf numFmtId="0" fontId="2" fillId="0" borderId="13" xfId="0" applyFont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4"/>
  <sheetViews>
    <sheetView tabSelected="1" workbookViewId="0">
      <selection activeCell="D14" sqref="D14"/>
    </sheetView>
  </sheetViews>
  <sheetFormatPr baseColWidth="10" defaultColWidth="10.81640625" defaultRowHeight="13" x14ac:dyDescent="0.3"/>
  <cols>
    <col min="1" max="1" width="8.81640625" style="1" customWidth="1"/>
    <col min="2" max="2" width="1.26953125" style="1" customWidth="1"/>
    <col min="3" max="3" width="67.81640625" style="1" bestFit="1" customWidth="1"/>
    <col min="4" max="4" width="4.81640625" style="1" customWidth="1"/>
    <col min="5" max="6" width="4.81640625" style="3" customWidth="1"/>
    <col min="7" max="7" width="4.81640625" style="1" customWidth="1"/>
    <col min="8" max="16384" width="10.81640625" style="1"/>
  </cols>
  <sheetData>
    <row r="1" spans="1:7" x14ac:dyDescent="0.3">
      <c r="C1" s="2" t="s">
        <v>0</v>
      </c>
    </row>
    <row r="2" spans="1:7" x14ac:dyDescent="0.3">
      <c r="A2" s="4" t="s">
        <v>1</v>
      </c>
    </row>
    <row r="3" spans="1:7" x14ac:dyDescent="0.3">
      <c r="A3" s="4" t="s">
        <v>2</v>
      </c>
    </row>
    <row r="4" spans="1:7" ht="90" customHeight="1" x14ac:dyDescent="0.3">
      <c r="A4" s="5"/>
      <c r="B4" s="5"/>
      <c r="C4" s="2" t="s">
        <v>19</v>
      </c>
      <c r="D4" s="6" t="s">
        <v>3</v>
      </c>
      <c r="E4" s="7" t="s">
        <v>4</v>
      </c>
      <c r="F4" s="7" t="s">
        <v>5</v>
      </c>
      <c r="G4" s="6" t="s">
        <v>6</v>
      </c>
    </row>
    <row r="5" spans="1:7" x14ac:dyDescent="0.3">
      <c r="A5" s="8" t="s">
        <v>7</v>
      </c>
      <c r="B5" s="9"/>
      <c r="C5" s="10" t="str">
        <f>CONCATENATE("Experiencia Profesional (máximo ",F5," puntos)")</f>
        <v>Experiencia Profesional (máximo 20 puntos)</v>
      </c>
      <c r="D5" s="11"/>
      <c r="E5" s="12"/>
      <c r="F5" s="12">
        <v>20</v>
      </c>
      <c r="G5" s="13" t="str">
        <f>IFERROR(G6+#REF!+G9+G13+#REF!,"")</f>
        <v/>
      </c>
    </row>
    <row r="6" spans="1:7" x14ac:dyDescent="0.3">
      <c r="A6" s="14">
        <v>1</v>
      </c>
      <c r="B6" s="15"/>
      <c r="C6" s="16" t="s">
        <v>20</v>
      </c>
      <c r="D6" s="17"/>
      <c r="E6" s="18"/>
      <c r="F6" s="18"/>
      <c r="G6" s="19"/>
    </row>
    <row r="7" spans="1:7" x14ac:dyDescent="0.3">
      <c r="A7" s="20"/>
      <c r="B7" s="21"/>
      <c r="C7" s="22" t="s">
        <v>21</v>
      </c>
      <c r="D7" s="23">
        <v>0</v>
      </c>
      <c r="E7" s="18">
        <v>0.5</v>
      </c>
      <c r="F7" s="18">
        <v>5</v>
      </c>
      <c r="G7" s="19">
        <f>IF(D7&lt;&gt;"",MIN(F7,E7*D7),"")</f>
        <v>0</v>
      </c>
    </row>
    <row r="8" spans="1:7" x14ac:dyDescent="0.3">
      <c r="A8" s="14">
        <v>2</v>
      </c>
      <c r="B8" s="15"/>
      <c r="C8" s="16" t="s">
        <v>28</v>
      </c>
      <c r="D8" s="17"/>
      <c r="E8" s="18"/>
      <c r="F8" s="18"/>
      <c r="G8" s="19"/>
    </row>
    <row r="9" spans="1:7" x14ac:dyDescent="0.3">
      <c r="A9" s="20"/>
      <c r="B9" s="21"/>
      <c r="C9" s="22" t="s">
        <v>30</v>
      </c>
      <c r="D9" s="23">
        <v>0</v>
      </c>
      <c r="E9" s="18">
        <v>0.3</v>
      </c>
      <c r="F9" s="18">
        <v>5</v>
      </c>
      <c r="G9" s="19">
        <f>IF(D9&lt;&gt;"",MIN(F9,E9*D9),"")</f>
        <v>0</v>
      </c>
    </row>
    <row r="10" spans="1:7" x14ac:dyDescent="0.3">
      <c r="A10" s="20">
        <v>4</v>
      </c>
      <c r="B10" s="21"/>
      <c r="C10" s="16" t="s">
        <v>26</v>
      </c>
      <c r="D10" s="27"/>
      <c r="E10" s="18"/>
      <c r="F10" s="18"/>
      <c r="G10" s="19"/>
    </row>
    <row r="11" spans="1:7" x14ac:dyDescent="0.3">
      <c r="A11" s="20"/>
      <c r="B11" s="21"/>
      <c r="C11" s="22" t="s">
        <v>27</v>
      </c>
      <c r="D11" s="23">
        <v>0</v>
      </c>
      <c r="E11" s="79">
        <v>0.01</v>
      </c>
      <c r="F11" s="18">
        <v>1</v>
      </c>
      <c r="G11" s="19">
        <f>IF(D11&lt;&gt;"",MIN(F11,E11*D11),"")</f>
        <v>0</v>
      </c>
    </row>
    <row r="12" spans="1:7" x14ac:dyDescent="0.3">
      <c r="A12" s="14">
        <v>3</v>
      </c>
      <c r="B12" s="15"/>
      <c r="C12" s="16" t="s">
        <v>22</v>
      </c>
      <c r="D12" s="17"/>
      <c r="E12" s="18"/>
      <c r="F12" s="18"/>
      <c r="G12" s="19"/>
    </row>
    <row r="13" spans="1:7" x14ac:dyDescent="0.3">
      <c r="A13" s="20"/>
      <c r="B13" s="21"/>
      <c r="C13" s="22" t="s">
        <v>29</v>
      </c>
      <c r="D13" s="23">
        <v>0</v>
      </c>
      <c r="E13" s="18">
        <v>0.1</v>
      </c>
      <c r="F13" s="18">
        <v>9</v>
      </c>
      <c r="G13" s="19">
        <f>IF(D13&lt;&gt;"",MIN(F13,E13*D13),"")</f>
        <v>0</v>
      </c>
    </row>
    <row r="14" spans="1:7" x14ac:dyDescent="0.3">
      <c r="D14" s="83"/>
      <c r="G14" s="84"/>
    </row>
    <row r="15" spans="1:7" ht="7.5" customHeight="1" x14ac:dyDescent="0.3">
      <c r="A15" s="20"/>
      <c r="B15" s="21"/>
      <c r="C15" s="22"/>
      <c r="D15" s="82"/>
      <c r="E15" s="18"/>
      <c r="F15" s="18"/>
      <c r="G15" s="19"/>
    </row>
    <row r="16" spans="1:7" x14ac:dyDescent="0.3">
      <c r="A16" s="24" t="str">
        <f>CONCATENATE("Puntuación total por experiencia profesional: ",ROUND(100*G16/F16,1),"%")</f>
        <v>Puntuación total por experiencia profesional: 0%</v>
      </c>
      <c r="B16" s="25"/>
      <c r="C16" s="26"/>
      <c r="D16" s="27"/>
      <c r="E16" s="28"/>
      <c r="F16" s="28">
        <f>F7+F9+F13+F11</f>
        <v>20</v>
      </c>
      <c r="G16" s="29">
        <f>IFERROR(SUM(G7:G13),"")</f>
        <v>0</v>
      </c>
    </row>
    <row r="17" spans="1:7" ht="9.75" customHeight="1" x14ac:dyDescent="0.3">
      <c r="A17" s="5"/>
      <c r="B17" s="5"/>
      <c r="D17" s="30"/>
      <c r="E17" s="31"/>
      <c r="F17" s="31"/>
      <c r="G17" s="32"/>
    </row>
    <row r="18" spans="1:7" x14ac:dyDescent="0.3">
      <c r="A18" s="33" t="s">
        <v>8</v>
      </c>
      <c r="B18" s="34"/>
      <c r="C18" s="35" t="str">
        <f>CONCATENATE("Formación (máximo ",F18," puntos)")</f>
        <v>Formación (máximo 20 puntos)</v>
      </c>
      <c r="D18" s="36"/>
      <c r="E18" s="37"/>
      <c r="F18" s="37">
        <f>SUM(F19:F24)</f>
        <v>20</v>
      </c>
      <c r="G18" s="38">
        <f>SUM(G19:G24)</f>
        <v>0</v>
      </c>
    </row>
    <row r="19" spans="1:7" x14ac:dyDescent="0.3">
      <c r="A19" s="39">
        <v>5</v>
      </c>
      <c r="B19" s="40"/>
      <c r="C19" s="41" t="s">
        <v>9</v>
      </c>
      <c r="D19" s="42">
        <v>0</v>
      </c>
      <c r="E19" s="43">
        <v>4</v>
      </c>
      <c r="F19" s="43">
        <v>4</v>
      </c>
      <c r="G19" s="44">
        <f>IF(D19&lt;&gt;"",MIN(F19,E19*D19),"")</f>
        <v>0</v>
      </c>
    </row>
    <row r="20" spans="1:7" x14ac:dyDescent="0.3">
      <c r="A20" s="39">
        <v>6</v>
      </c>
      <c r="B20" s="40"/>
      <c r="C20" s="45" t="s">
        <v>23</v>
      </c>
      <c r="D20" s="42">
        <v>0</v>
      </c>
      <c r="E20" s="43">
        <v>2</v>
      </c>
      <c r="F20" s="43">
        <v>2</v>
      </c>
      <c r="G20" s="44">
        <f>IF(D20&lt;&gt;"",MIN(F20,E20*D20),"")</f>
        <v>0</v>
      </c>
    </row>
    <row r="21" spans="1:7" x14ac:dyDescent="0.3">
      <c r="A21" s="39">
        <v>7</v>
      </c>
      <c r="B21" s="40"/>
      <c r="C21" s="45" t="s">
        <v>25</v>
      </c>
      <c r="D21" s="42">
        <v>0</v>
      </c>
      <c r="E21" s="43">
        <v>1</v>
      </c>
      <c r="F21" s="43">
        <v>1</v>
      </c>
      <c r="G21" s="44">
        <f>IF(D21&lt;&gt;"",MIN(F21,E21*D21),"")</f>
        <v>0</v>
      </c>
    </row>
    <row r="22" spans="1:7" x14ac:dyDescent="0.3">
      <c r="A22" s="39">
        <v>8</v>
      </c>
      <c r="B22" s="40"/>
      <c r="C22" s="41" t="s">
        <v>24</v>
      </c>
      <c r="D22" s="42">
        <v>0</v>
      </c>
      <c r="E22" s="43">
        <v>2</v>
      </c>
      <c r="F22" s="43">
        <v>2</v>
      </c>
      <c r="G22" s="44">
        <f>IF(D22&lt;&gt;"",MIN(F22,E22*D22),"")</f>
        <v>0</v>
      </c>
    </row>
    <row r="23" spans="1:7" x14ac:dyDescent="0.3">
      <c r="A23" s="39">
        <v>9</v>
      </c>
      <c r="B23" s="40"/>
      <c r="C23" s="41" t="s">
        <v>18</v>
      </c>
      <c r="D23" s="42">
        <v>0</v>
      </c>
      <c r="E23" s="43">
        <v>1</v>
      </c>
      <c r="F23" s="43">
        <v>1</v>
      </c>
      <c r="G23" s="44">
        <f t="shared" ref="G23" si="0">IF(D23&lt;&gt;"",MIN(F23,E23*D23),"")</f>
        <v>0</v>
      </c>
    </row>
    <row r="24" spans="1:7" x14ac:dyDescent="0.3">
      <c r="A24" s="39">
        <v>10</v>
      </c>
      <c r="B24" s="40"/>
      <c r="C24" s="41" t="s">
        <v>10</v>
      </c>
      <c r="D24" s="42">
        <v>0</v>
      </c>
      <c r="E24" s="43">
        <v>0.5</v>
      </c>
      <c r="F24" s="43">
        <v>10</v>
      </c>
      <c r="G24" s="44">
        <f>IF(D24&lt;&gt;"",MIN(F24,E24*D24),"")</f>
        <v>0</v>
      </c>
    </row>
    <row r="25" spans="1:7" ht="6.75" customHeight="1" x14ac:dyDescent="0.3">
      <c r="A25" s="39"/>
      <c r="B25" s="40"/>
      <c r="C25" s="45"/>
      <c r="D25" s="46"/>
      <c r="E25" s="43"/>
      <c r="F25" s="43"/>
      <c r="G25" s="44"/>
    </row>
    <row r="26" spans="1:7" x14ac:dyDescent="0.3">
      <c r="A26" s="47" t="str">
        <f>CONCATENATE("Puntuación total por Formación: ",ROUND(100*G26/F26,1),"%")</f>
        <v>Puntuación total por Formación: 0%</v>
      </c>
      <c r="B26" s="48"/>
      <c r="C26" s="49"/>
      <c r="D26" s="50"/>
      <c r="E26" s="51"/>
      <c r="F26" s="51">
        <f>IFERROR(SUM(F19:F24),"")</f>
        <v>20</v>
      </c>
      <c r="G26" s="52">
        <f>IFERROR(SUM(G19:G24),"")</f>
        <v>0</v>
      </c>
    </row>
    <row r="27" spans="1:7" ht="10.5" customHeight="1" x14ac:dyDescent="0.3">
      <c r="A27" s="5"/>
      <c r="B27" s="5"/>
      <c r="D27" s="30"/>
      <c r="E27" s="31"/>
      <c r="F27" s="31"/>
      <c r="G27" s="32"/>
    </row>
    <row r="28" spans="1:7" x14ac:dyDescent="0.3">
      <c r="A28" s="53" t="s">
        <v>11</v>
      </c>
      <c r="B28" s="54"/>
      <c r="C28" s="55" t="str">
        <f>CONCATENATE("Expediente Académico (máximo ",F28," puntos)")</f>
        <v>Expediente Académico (máximo 10 puntos)</v>
      </c>
      <c r="D28" s="56"/>
      <c r="E28" s="57"/>
      <c r="F28" s="57">
        <f>SUM(F29:F33)</f>
        <v>10</v>
      </c>
      <c r="G28" s="58">
        <f>SUM(G29:G33)</f>
        <v>0</v>
      </c>
    </row>
    <row r="29" spans="1:7" x14ac:dyDescent="0.3">
      <c r="A29" s="59">
        <v>11</v>
      </c>
      <c r="B29" s="60"/>
      <c r="C29" s="61" t="s">
        <v>12</v>
      </c>
      <c r="D29" s="62">
        <v>0</v>
      </c>
      <c r="E29" s="63">
        <v>0.1</v>
      </c>
      <c r="F29" s="78">
        <v>2</v>
      </c>
      <c r="G29" s="64">
        <f>IF(D29&lt;&gt;"",MIN(F29,E29*D29),"")</f>
        <v>0</v>
      </c>
    </row>
    <row r="30" spans="1:7" x14ac:dyDescent="0.3">
      <c r="A30" s="59">
        <v>12</v>
      </c>
      <c r="B30" s="60"/>
      <c r="C30" s="65" t="s">
        <v>13</v>
      </c>
      <c r="D30" s="62">
        <v>0</v>
      </c>
      <c r="E30" s="63">
        <v>0.5</v>
      </c>
      <c r="F30" s="63">
        <v>5</v>
      </c>
      <c r="G30" s="64">
        <f>IF(D30&lt;&gt;"",MIN(F30,E30*D30),"")</f>
        <v>0</v>
      </c>
    </row>
    <row r="31" spans="1:7" x14ac:dyDescent="0.3">
      <c r="A31" s="59">
        <v>13</v>
      </c>
      <c r="B31" s="60"/>
      <c r="C31" s="65" t="s">
        <v>14</v>
      </c>
      <c r="D31" s="62">
        <v>0</v>
      </c>
      <c r="E31" s="63">
        <v>0.5</v>
      </c>
      <c r="F31" s="63">
        <v>1</v>
      </c>
      <c r="G31" s="64">
        <f>IF(D31&lt;&gt;"",MIN(F31,E31*D31),"")</f>
        <v>0</v>
      </c>
    </row>
    <row r="32" spans="1:7" x14ac:dyDescent="0.3">
      <c r="A32" s="59">
        <v>14</v>
      </c>
      <c r="B32" s="60"/>
      <c r="C32" s="65" t="s">
        <v>15</v>
      </c>
      <c r="D32" s="62">
        <v>0</v>
      </c>
      <c r="E32" s="63">
        <v>0.5</v>
      </c>
      <c r="F32" s="63">
        <v>1</v>
      </c>
      <c r="G32" s="64">
        <f>IF(D32&lt;&gt;"",MIN(F32,E32*D32),"")</f>
        <v>0</v>
      </c>
    </row>
    <row r="33" spans="1:7" x14ac:dyDescent="0.3">
      <c r="A33" s="59">
        <v>15</v>
      </c>
      <c r="B33" s="60"/>
      <c r="C33" s="65" t="s">
        <v>16</v>
      </c>
      <c r="D33" s="62">
        <v>0</v>
      </c>
      <c r="E33" s="63">
        <v>0.5</v>
      </c>
      <c r="F33" s="63">
        <v>1</v>
      </c>
      <c r="G33" s="64">
        <f>IF(D33&lt;&gt;"",MIN(F33,E33*D33),"")</f>
        <v>0</v>
      </c>
    </row>
    <row r="34" spans="1:7" ht="8.25" customHeight="1" x14ac:dyDescent="0.3">
      <c r="A34" s="66"/>
      <c r="B34" s="67"/>
      <c r="C34" s="67"/>
      <c r="D34" s="67"/>
      <c r="E34" s="68"/>
      <c r="F34" s="68"/>
      <c r="G34" s="69"/>
    </row>
    <row r="35" spans="1:7" x14ac:dyDescent="0.3">
      <c r="A35" s="70" t="str">
        <f>CONCATENATE("Puntuación total por Expediente Académico: ",ROUND(100*G35/F35,1),"%")</f>
        <v>Puntuación total por Expediente Académico: 0%</v>
      </c>
      <c r="B35" s="71"/>
      <c r="C35" s="72"/>
      <c r="D35" s="73"/>
      <c r="E35" s="74"/>
      <c r="F35" s="74">
        <f>IFERROR(SUM(F29:F33),"")</f>
        <v>10</v>
      </c>
      <c r="G35" s="75">
        <f>IFERROR(SUM(G29:G33),"")</f>
        <v>0</v>
      </c>
    </row>
    <row r="36" spans="1:7" x14ac:dyDescent="0.3">
      <c r="G36" s="76"/>
    </row>
    <row r="37" spans="1:7" x14ac:dyDescent="0.3">
      <c r="C37" s="77" t="str">
        <f>CONCATENATE("PUNTUACIÓN FINAL (0-",SUM(F28+F18+F5),")")</f>
        <v>PUNTUACIÓN FINAL (0-50)</v>
      </c>
      <c r="D37" s="80">
        <f>G35+G26+G16</f>
        <v>0</v>
      </c>
      <c r="E37" s="80"/>
      <c r="F37" s="80"/>
      <c r="G37" s="80"/>
    </row>
    <row r="38" spans="1:7" x14ac:dyDescent="0.3">
      <c r="C38" s="77" t="s">
        <v>17</v>
      </c>
      <c r="D38" s="81">
        <f>D37/(SUM(F28+F18+F5))</f>
        <v>0</v>
      </c>
      <c r="E38" s="81"/>
      <c r="F38" s="81"/>
      <c r="G38" s="81"/>
    </row>
    <row r="39" spans="1:7" x14ac:dyDescent="0.3">
      <c r="G39" s="76"/>
    </row>
    <row r="40" spans="1:7" x14ac:dyDescent="0.3">
      <c r="E40" s="1"/>
      <c r="F40" s="1"/>
    </row>
    <row r="41" spans="1:7" x14ac:dyDescent="0.3">
      <c r="E41" s="1"/>
      <c r="F41" s="1"/>
    </row>
    <row r="42" spans="1:7" x14ac:dyDescent="0.3">
      <c r="E42" s="1"/>
      <c r="F42" s="1"/>
    </row>
    <row r="43" spans="1:7" x14ac:dyDescent="0.3">
      <c r="E43" s="1"/>
      <c r="F43" s="1"/>
    </row>
    <row r="44" spans="1:7" x14ac:dyDescent="0.3">
      <c r="E44" s="1"/>
      <c r="F44" s="1"/>
    </row>
  </sheetData>
  <mergeCells count="2">
    <mergeCell ref="D37:G37"/>
    <mergeCell ref="D38:G38"/>
  </mergeCells>
  <conditionalFormatting sqref="A26:C26 A35:C35 A16:C16">
    <cfRule type="expression" priority="1">
      <formula>$G$16/$F$16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Baremo</vt:lpstr>
      <vt:lpstr>Baremo!Área_de_impresión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Maite Salazar Laplace</dc:creator>
  <cp:lastModifiedBy>Maite Salazar Laplace</cp:lastModifiedBy>
  <dcterms:created xsi:type="dcterms:W3CDTF">2021-07-27T15:08:36Z</dcterms:created>
  <dcterms:modified xsi:type="dcterms:W3CDTF">2021-08-06T13:01:59Z</dcterms:modified>
</cp:coreProperties>
</file>