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2\CONVOCATORIAS PÚBLICAS\2 PLAZAS FIJAS SECRETARÍA GENERAL\"/>
    </mc:Choice>
  </mc:AlternateContent>
  <bookViews>
    <workbookView xWindow="240" yWindow="90" windowWidth="13935" windowHeight="4815"/>
  </bookViews>
  <sheets>
    <sheet name="Baremo" sheetId="2" r:id="rId1"/>
  </sheets>
  <definedNames>
    <definedName name="_xlnm.Print_Area" localSheetId="0">Baremo!$A$2:$G$24</definedName>
  </definedNames>
  <calcPr calcId="152511"/>
</workbook>
</file>

<file path=xl/calcChain.xml><?xml version="1.0" encoding="utf-8"?>
<calcChain xmlns="http://schemas.openxmlformats.org/spreadsheetml/2006/main">
  <c r="D23" i="2" l="1"/>
  <c r="D22" i="2"/>
  <c r="C22" i="2"/>
  <c r="F11" i="2"/>
  <c r="G17" i="2" l="1"/>
  <c r="G14" i="2"/>
  <c r="G15" i="2"/>
  <c r="C13" i="2"/>
  <c r="G9" i="2"/>
  <c r="G7" i="2"/>
  <c r="C5" i="2"/>
  <c r="G19" i="2" l="1"/>
  <c r="A19" i="2" s="1"/>
  <c r="G11" i="2"/>
  <c r="A11" i="2" s="1"/>
  <c r="G5" i="2"/>
  <c r="G13" i="2"/>
</calcChain>
</file>

<file path=xl/sharedStrings.xml><?xml version="1.0" encoding="utf-8"?>
<sst xmlns="http://schemas.openxmlformats.org/spreadsheetml/2006/main" count="19" uniqueCount="18">
  <si>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</si>
  <si>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</si>
  <si>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</si>
  <si>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</si>
  <si>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</si>
  <si>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</si>
  <si>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</si>
  <si>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</si>
  <si>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</si>
  <si>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PORCENTAJE SOBRE MÁXIMA PUNTUACIÓN</t>
  </si>
  <si>
    <t>Experiencia profesional en contratación pública</t>
  </si>
  <si>
    <t>Meses de experiencia profesional en el sector público o empresas privadas</t>
  </si>
  <si>
    <t>Titulación de Master en disciplinas jurídicas</t>
  </si>
  <si>
    <t>Experiencia profesional en el ejercicio del Derecho Administrativo</t>
  </si>
  <si>
    <t>Cursos de especialización en Administración Electrónica (superiores a 20h)</t>
  </si>
  <si>
    <t>Cursos de especialización en Contratación Pública (superiores a 20h)</t>
  </si>
  <si>
    <t>Cursos de especialización sobre la plataforma de contrtación del estado</t>
  </si>
  <si>
    <r>
      <rPr>
        <b/>
        <sz val="10"/>
        <color rgb="FF0070C0"/>
        <rFont val="Calibri"/>
        <family val="2"/>
        <scheme val="minor"/>
      </rPr>
      <t xml:space="preserve">RESPONSABLE DE SECRETARÍA GENERAL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GRUPO 2 BANDA 1 NIVEL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</si>
</sst>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9"/>
  <sheetViews>
    <sheetView tabSelected="1" workbookViewId="0">
      <selection activeCell="M25" sqref="M25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4.285156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17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15 puntos)</v>
      </c>
      <c r="D5" s="11"/>
      <c r="E5" s="12"/>
      <c r="F5" s="12">
        <v>15</v>
      </c>
      <c r="G5" s="13" t="str">
        <f>IFERROR(G6+#REF!+G9+#REF!+#REF!,"")</f>
        <v/>
      </c>
    </row>
    <row r="6" spans="1:7" x14ac:dyDescent="0.2">
      <c r="A6" s="14">
        <v>1</v>
      </c>
      <c r="B6" s="15"/>
      <c r="C6" s="16" t="s">
        <v>10</v>
      </c>
      <c r="D6" s="17"/>
      <c r="E6" s="18"/>
      <c r="F6" s="18"/>
      <c r="G6" s="19"/>
    </row>
    <row r="7" spans="1:7" x14ac:dyDescent="0.2">
      <c r="A7" s="20"/>
      <c r="B7" s="21"/>
      <c r="C7" s="22" t="s">
        <v>11</v>
      </c>
      <c r="D7" s="23">
        <v>0</v>
      </c>
      <c r="E7" s="55">
        <v>0.5</v>
      </c>
      <c r="F7" s="18">
        <v>10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13</v>
      </c>
      <c r="D8" s="17"/>
      <c r="E8" s="18"/>
      <c r="F8" s="18"/>
      <c r="G8" s="19"/>
    </row>
    <row r="9" spans="1:7" x14ac:dyDescent="0.2">
      <c r="A9" s="20"/>
      <c r="B9" s="21"/>
      <c r="C9" s="22" t="s">
        <v>11</v>
      </c>
      <c r="D9" s="23">
        <v>0</v>
      </c>
      <c r="E9" s="55">
        <v>0.5</v>
      </c>
      <c r="F9" s="18">
        <v>5</v>
      </c>
      <c r="G9" s="19">
        <f>IF(D9&lt;&gt;"",MIN(F9,E9*D9),"")</f>
        <v>0</v>
      </c>
    </row>
    <row r="10" spans="1:7" ht="5.25" customHeight="1" x14ac:dyDescent="0.2">
      <c r="A10" s="20"/>
      <c r="B10" s="21"/>
      <c r="C10" s="22"/>
      <c r="D10" s="27"/>
      <c r="E10" s="55"/>
      <c r="F10" s="18"/>
      <c r="G10" s="19"/>
    </row>
    <row r="11" spans="1:7" x14ac:dyDescent="0.2">
      <c r="A11" s="24" t="str">
        <f>CONCATENATE("Puntuación total por experiencia profesional: ",ROUND(100*G11/F11,1),"%")</f>
        <v>Puntuación total por experiencia profesional: 0%</v>
      </c>
      <c r="B11" s="25"/>
      <c r="C11" s="26"/>
      <c r="D11" s="27"/>
      <c r="E11" s="28"/>
      <c r="F11" s="28">
        <f>F7+F9</f>
        <v>15</v>
      </c>
      <c r="G11" s="29">
        <f>IFERROR(SUM(G7:G9),"")</f>
        <v>0</v>
      </c>
    </row>
    <row r="12" spans="1:7" ht="9.75" customHeight="1" x14ac:dyDescent="0.2">
      <c r="A12" s="5"/>
      <c r="B12" s="5"/>
      <c r="D12" s="30"/>
      <c r="E12" s="31"/>
      <c r="F12" s="31"/>
      <c r="G12" s="32"/>
    </row>
    <row r="13" spans="1:7" x14ac:dyDescent="0.2">
      <c r="A13" s="33" t="s">
        <v>8</v>
      </c>
      <c r="B13" s="34"/>
      <c r="C13" s="35" t="str">
        <f>CONCATENATE("Formación (máximo ",F13," puntos)")</f>
        <v>Formación (máximo 5 puntos)</v>
      </c>
      <c r="D13" s="36"/>
      <c r="E13" s="37"/>
      <c r="F13" s="37">
        <v>5</v>
      </c>
      <c r="G13" s="38">
        <f>SUM(G14:G17)</f>
        <v>0</v>
      </c>
    </row>
    <row r="14" spans="1:7" x14ac:dyDescent="0.2">
      <c r="A14" s="39">
        <v>3</v>
      </c>
      <c r="B14" s="40"/>
      <c r="C14" s="41" t="s">
        <v>12</v>
      </c>
      <c r="D14" s="42">
        <v>0</v>
      </c>
      <c r="E14" s="43">
        <v>2</v>
      </c>
      <c r="F14" s="43">
        <v>2</v>
      </c>
      <c r="G14" s="44">
        <f>D14*E14</f>
        <v>0</v>
      </c>
    </row>
    <row r="15" spans="1:7" x14ac:dyDescent="0.2">
      <c r="A15" s="39">
        <v>4</v>
      </c>
      <c r="B15" s="40"/>
      <c r="C15" s="41" t="s">
        <v>15</v>
      </c>
      <c r="D15" s="42">
        <v>0</v>
      </c>
      <c r="E15" s="43">
        <v>0.5</v>
      </c>
      <c r="F15" s="43">
        <v>1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1" t="s">
        <v>16</v>
      </c>
      <c r="D16" s="42">
        <v>0</v>
      </c>
      <c r="E16" s="43">
        <v>0.5</v>
      </c>
      <c r="F16" s="43">
        <v>1</v>
      </c>
      <c r="G16" s="44"/>
    </row>
    <row r="17" spans="1:7" x14ac:dyDescent="0.2">
      <c r="A17" s="39">
        <v>6</v>
      </c>
      <c r="B17" s="40"/>
      <c r="C17" s="41" t="s">
        <v>14</v>
      </c>
      <c r="D17" s="42">
        <v>0</v>
      </c>
      <c r="E17" s="43">
        <v>0.25</v>
      </c>
      <c r="F17" s="43">
        <v>1</v>
      </c>
      <c r="G17" s="44">
        <f t="shared" ref="G17" si="0">IF(D17&lt;&gt;"",MIN(F17,E17*D17),"")</f>
        <v>0</v>
      </c>
    </row>
    <row r="18" spans="1:7" ht="6.75" customHeight="1" x14ac:dyDescent="0.2">
      <c r="A18" s="39"/>
      <c r="B18" s="40"/>
      <c r="C18" s="45"/>
      <c r="D18" s="46"/>
      <c r="E18" s="43"/>
      <c r="F18" s="43"/>
      <c r="G18" s="44"/>
    </row>
    <row r="19" spans="1:7" x14ac:dyDescent="0.2">
      <c r="A19" s="47" t="str">
        <f>CONCATENATE("Puntuación total por Formación: ",ROUND(100*G19/F19,1),"%")</f>
        <v>Puntuación total por Formación: 0%</v>
      </c>
      <c r="B19" s="48"/>
      <c r="C19" s="49"/>
      <c r="D19" s="50"/>
      <c r="E19" s="51"/>
      <c r="F19" s="51">
        <v>5</v>
      </c>
      <c r="G19" s="52">
        <f>IFERROR(SUM(G14:G17),"")</f>
        <v>0</v>
      </c>
    </row>
    <row r="20" spans="1:7" ht="10.5" customHeight="1" x14ac:dyDescent="0.2">
      <c r="A20" s="5"/>
      <c r="B20" s="5"/>
      <c r="D20" s="30"/>
      <c r="E20" s="31"/>
      <c r="F20" s="31"/>
      <c r="G20" s="32"/>
    </row>
    <row r="21" spans="1:7" x14ac:dyDescent="0.2">
      <c r="G21" s="53"/>
    </row>
    <row r="22" spans="1:7" x14ac:dyDescent="0.2">
      <c r="C22" s="54" t="str">
        <f>CONCATENATE("PUNTUACIÓN FINAL (0-",SUM(F13+F5),")")</f>
        <v>PUNTUACIÓN FINAL (0-20)</v>
      </c>
      <c r="D22" s="56">
        <f>G19+G11</f>
        <v>0</v>
      </c>
      <c r="E22" s="56"/>
      <c r="F22" s="56"/>
      <c r="G22" s="56"/>
    </row>
    <row r="23" spans="1:7" x14ac:dyDescent="0.2">
      <c r="C23" s="54" t="s">
        <v>9</v>
      </c>
      <c r="D23" s="57">
        <f>D22/(SUM(F13+F5))</f>
        <v>0</v>
      </c>
      <c r="E23" s="57"/>
      <c r="F23" s="57"/>
      <c r="G23" s="57"/>
    </row>
    <row r="24" spans="1:7" x14ac:dyDescent="0.2">
      <c r="G24" s="53"/>
    </row>
    <row r="25" spans="1:7" x14ac:dyDescent="0.2">
      <c r="E25" s="1"/>
      <c r="F25" s="1"/>
    </row>
    <row r="26" spans="1:7" x14ac:dyDescent="0.2">
      <c r="E26" s="1"/>
      <c r="F26" s="1"/>
    </row>
    <row r="27" spans="1:7" x14ac:dyDescent="0.2">
      <c r="E27" s="1"/>
      <c r="F27" s="1"/>
    </row>
    <row r="28" spans="1:7" x14ac:dyDescent="0.2">
      <c r="E28" s="1"/>
      <c r="F28" s="1"/>
    </row>
    <row r="29" spans="1:7" x14ac:dyDescent="0.2">
      <c r="E29" s="1"/>
      <c r="F29" s="1"/>
    </row>
  </sheetData>
  <mergeCells count="2">
    <mergeCell ref="D22:G22"/>
    <mergeCell ref="D23:G23"/>
  </mergeCells>
  <conditionalFormatting sqref="A19:C19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2015-07-29T12:13:56Z</dcterms:created>
  <dcterms:modified xsi:type="dcterms:W3CDTF">2022-05-25T09:41:01Z</dcterms:modified>
</cp:coreProperties>
</file>