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LAZAS\PLAZAS 2023\CONVOCATORIAS PÚBLICAS\1 RESPONSABLE DE DOMINIO PÚBLICO_OPE2022\"/>
    </mc:Choice>
  </mc:AlternateContent>
  <bookViews>
    <workbookView xWindow="240" yWindow="90" windowWidth="13935" windowHeight="4815"/>
  </bookViews>
  <sheets>
    <sheet name="Baremo" sheetId="2" r:id="rId1"/>
  </sheets>
  <definedNames>
    <definedName name="_xlnm.Print_Area" localSheetId="0">Baremo!$A$2:$G$35</definedName>
  </definedNames>
  <calcPr calcId="152511"/>
</workbook>
</file>

<file path=xl/calcChain.xml><?xml version="1.0" encoding="utf-8"?>
<calcChain xmlns="http://schemas.openxmlformats.org/spreadsheetml/2006/main">
  <c r="G21" i="2" l="1"/>
  <c r="G17" i="2"/>
  <c r="G18" i="2" l="1"/>
  <c r="G14" i="2"/>
  <c r="C33" i="2"/>
  <c r="G29" i="2"/>
  <c r="G28" i="2"/>
  <c r="G27" i="2"/>
  <c r="G26" i="2"/>
  <c r="G25" i="2"/>
  <c r="G24" i="2"/>
  <c r="C23" i="2"/>
  <c r="G19" i="2"/>
  <c r="G16" i="2"/>
  <c r="G15" i="2"/>
  <c r="C13" i="2"/>
  <c r="G9" i="2"/>
  <c r="G7" i="2"/>
  <c r="C5" i="2"/>
  <c r="G11" i="2" l="1"/>
  <c r="D33" i="2" s="1"/>
  <c r="G31" i="2"/>
  <c r="A21" i="2"/>
  <c r="G5" i="2"/>
  <c r="G23" i="2"/>
  <c r="G13" i="2"/>
  <c r="A11" i="2" l="1"/>
  <c r="D34" i="2"/>
  <c r="A31" i="2"/>
</calcChain>
</file>

<file path=xl/sharedStrings.xml><?xml version="1.0" encoding="utf-8"?>
<sst xmlns="http://schemas.openxmlformats.org/spreadsheetml/2006/main" count="28" uniqueCount="28">
  <si>
    <t>MODELO DE AUTOBAREMACIÓN DE MÉRITOS</t>
  </si>
  <si>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</si>
  <si>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</si>
  <si>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</si>
  <si>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</si>
  <si>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</si>
  <si>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</si>
  <si>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</si>
  <si>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</si>
  <si>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</si>
  <si>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Nº de Sobresalientes o MH durante la formación de grado o postgrado</t>
  </si>
  <si>
    <t>Nº de comunicaciones presentadas a Congresos Nacionales</t>
  </si>
  <si>
    <t>Nº de comunicaciones presentadas a Congresos Internacionales</t>
  </si>
  <si>
    <t>Nº de Libros o Capítulos de Libros publicados</t>
  </si>
  <si>
    <t>PORCENTAJE SOBRE MÁXIMA PUNTUACIÓN</t>
  </si>
  <si>
    <r>
      <rPr>
        <b/>
        <sz val="10"/>
        <color rgb="FF0070C0"/>
        <rFont val="Calibri"/>
        <family val="2"/>
        <scheme val="minor"/>
      </rPr>
      <t xml:space="preserve">RESPONSABLE DE DOMINIO PÚBLICO                     </t>
    </r>
    <r>
      <rPr>
        <b/>
        <sz val="10"/>
        <color rgb="FFC00000"/>
        <rFont val="Calibri"/>
        <family val="2"/>
        <scheme val="minor"/>
      </rPr>
      <t xml:space="preserve">                                                             GRUPO 2 BANDA 1 NIVEL 8</t>
    </r>
  </si>
  <si>
    <t>Meses de experiencia profesional en el sector público</t>
  </si>
  <si>
    <t xml:space="preserve">Curso de Perito Judicial en Ingeniería </t>
  </si>
  <si>
    <t>Cursos de especialización afines a las funciones de la plaza convocada</t>
  </si>
  <si>
    <t>Titulación de Grado en Ingeniería de la Edificación</t>
  </si>
  <si>
    <t>Titulación de Arquitectura Técnica o Grado en Arquitectura</t>
  </si>
  <si>
    <t>Meses de beca en actividades afines a la plaza convocada</t>
  </si>
  <si>
    <t>Nº de artículos publicados en revistas técnicas nacionales o extranjeras</t>
  </si>
  <si>
    <t>Experiencia profesional en Gestión de Dominio Público Portuario</t>
  </si>
  <si>
    <t>Cursos de especialización en gestión de dominio púbico portuario</t>
  </si>
  <si>
    <t>Cursos de especialización en  ámbito de la Arquitectura y/o Ingeniería de la Edificación</t>
  </si>
  <si>
    <t>Experiencia profesional en el ambito de la arquitectura</t>
  </si>
  <si>
    <t>Meses de experiencia profesional como arquitecto en el sector público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</si>
</sst>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0" xfId="0" applyFont="1" applyFill="1" applyBorder="1"/>
    <xf numFmtId="0" fontId="5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5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vertical="center"/>
    </xf>
    <xf numFmtId="0" fontId="2" fillId="7" borderId="6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/>
    </xf>
    <xf numFmtId="0" fontId="2" fillId="7" borderId="0" xfId="0" applyFont="1" applyFill="1" applyBorder="1" applyAlignment="1">
      <alignment vertical="center" wrapText="1"/>
    </xf>
    <xf numFmtId="0" fontId="2" fillId="7" borderId="5" xfId="0" applyFont="1" applyFill="1" applyBorder="1"/>
    <xf numFmtId="0" fontId="2" fillId="7" borderId="0" xfId="0" applyFont="1" applyFill="1" applyBorder="1"/>
    <xf numFmtId="0" fontId="6" fillId="7" borderId="0" xfId="0" applyFont="1" applyFill="1" applyBorder="1" applyAlignment="1">
      <alignment horizontal="center"/>
    </xf>
    <xf numFmtId="0" fontId="3" fillId="7" borderId="1" xfId="0" applyFont="1" applyFill="1" applyBorder="1"/>
    <xf numFmtId="0" fontId="2" fillId="7" borderId="7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right" vertical="center"/>
    </xf>
    <xf numFmtId="0" fontId="3" fillId="0" borderId="0" xfId="0" applyFont="1"/>
    <xf numFmtId="0" fontId="5" fillId="0" borderId="10" xfId="0" applyFont="1" applyBorder="1" applyAlignment="1">
      <alignment horizontal="right"/>
    </xf>
    <xf numFmtId="164" fontId="6" fillId="3" borderId="0" xfId="0" applyNumberFormat="1" applyFont="1" applyFill="1" applyBorder="1" applyAlignment="1">
      <alignment horizontal="center" vertical="center"/>
    </xf>
    <xf numFmtId="164" fontId="6" fillId="7" borderId="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40"/>
  <sheetViews>
    <sheetView tabSelected="1" workbookViewId="0">
      <selection activeCell="D34" sqref="A1:G34"/>
    </sheetView>
  </sheetViews>
  <sheetFormatPr baseColWidth="10" defaultColWidth="10.85546875" defaultRowHeight="12.75" x14ac:dyDescent="0.2"/>
  <cols>
    <col min="1" max="1" width="8.85546875" style="1" customWidth="1"/>
    <col min="2" max="2" width="1.28515625" style="1" customWidth="1"/>
    <col min="3" max="3" width="64.42578125" style="1" customWidth="1"/>
    <col min="4" max="4" width="4.85546875" style="1" customWidth="1"/>
    <col min="5" max="6" width="4.85546875" style="3" customWidth="1"/>
    <col min="7" max="7" width="4.85546875" style="1" customWidth="1"/>
    <col min="8" max="16384" width="10.85546875" style="1"/>
  </cols>
  <sheetData>
    <row r="1" spans="1:7" x14ac:dyDescent="0.2">
      <c r="C1" s="2" t="s">
        <v>0</v>
      </c>
    </row>
    <row r="2" spans="1:7" x14ac:dyDescent="0.2">
      <c r="A2" s="4" t="s">
        <v>1</v>
      </c>
    </row>
    <row r="3" spans="1:7" x14ac:dyDescent="0.2">
      <c r="A3" s="4" t="s">
        <v>2</v>
      </c>
    </row>
    <row r="4" spans="1:7" ht="90" customHeight="1" x14ac:dyDescent="0.2">
      <c r="A4" s="5"/>
      <c r="B4" s="5"/>
      <c r="C4" s="2" t="s">
        <v>15</v>
      </c>
      <c r="D4" s="6" t="s">
        <v>3</v>
      </c>
      <c r="E4" s="7" t="s">
        <v>4</v>
      </c>
      <c r="F4" s="7" t="s">
        <v>5</v>
      </c>
      <c r="G4" s="6" t="s">
        <v>6</v>
      </c>
    </row>
    <row r="5" spans="1:7" x14ac:dyDescent="0.2">
      <c r="A5" s="8" t="s">
        <v>7</v>
      </c>
      <c r="B5" s="9"/>
      <c r="C5" s="10" t="str">
        <f>CONCATENATE("Experiencia Profesional (máximo ",F5," puntos)")</f>
        <v>Experiencia Profesional (máximo 10 puntos)</v>
      </c>
      <c r="D5" s="11"/>
      <c r="E5" s="12"/>
      <c r="F5" s="12">
        <v>10</v>
      </c>
      <c r="G5" s="13" t="str">
        <f>IFERROR(G6+#REF!+G9+#REF!+#REF!,"")</f>
        <v/>
      </c>
    </row>
    <row r="6" spans="1:7" x14ac:dyDescent="0.2">
      <c r="A6" s="14">
        <v>1</v>
      </c>
      <c r="B6" s="15"/>
      <c r="C6" s="16" t="s">
        <v>23</v>
      </c>
      <c r="D6" s="17"/>
      <c r="E6" s="18"/>
      <c r="F6" s="18"/>
      <c r="G6" s="19"/>
    </row>
    <row r="7" spans="1:7" x14ac:dyDescent="0.2">
      <c r="A7" s="20"/>
      <c r="B7" s="21"/>
      <c r="C7" s="22" t="s">
        <v>16</v>
      </c>
      <c r="D7" s="23">
        <v>0</v>
      </c>
      <c r="E7" s="78">
        <v>0.5</v>
      </c>
      <c r="F7" s="18">
        <v>10</v>
      </c>
      <c r="G7" s="19">
        <f>IF(D7&lt;&gt;"",MIN(F7,E7*D7),"")</f>
        <v>0</v>
      </c>
    </row>
    <row r="8" spans="1:7" x14ac:dyDescent="0.2">
      <c r="A8" s="14">
        <v>2</v>
      </c>
      <c r="B8" s="15"/>
      <c r="C8" s="16" t="s">
        <v>26</v>
      </c>
      <c r="D8" s="17"/>
      <c r="E8" s="18"/>
      <c r="F8" s="18"/>
      <c r="G8" s="19"/>
    </row>
    <row r="9" spans="1:7" x14ac:dyDescent="0.2">
      <c r="A9" s="20"/>
      <c r="B9" s="21"/>
      <c r="C9" s="22" t="s">
        <v>27</v>
      </c>
      <c r="D9" s="23">
        <v>0</v>
      </c>
      <c r="E9" s="78">
        <v>0.1</v>
      </c>
      <c r="F9" s="18">
        <v>10</v>
      </c>
      <c r="G9" s="19">
        <f>IF(D9&lt;&gt;"",MIN(F9,E9*D9),"")</f>
        <v>0</v>
      </c>
    </row>
    <row r="10" spans="1:7" ht="7.5" customHeight="1" x14ac:dyDescent="0.2">
      <c r="A10" s="20"/>
      <c r="B10" s="21"/>
      <c r="C10" s="22"/>
      <c r="D10" s="27"/>
      <c r="E10" s="78"/>
      <c r="F10" s="18"/>
      <c r="G10" s="19"/>
    </row>
    <row r="11" spans="1:7" x14ac:dyDescent="0.2">
      <c r="A11" s="24" t="str">
        <f>CONCATENATE("Puntuación total por experiencia profesional: ",ROUND(100*G11/F11,1),"%")</f>
        <v>Puntuación total por experiencia profesional: 0%</v>
      </c>
      <c r="B11" s="25"/>
      <c r="C11" s="26"/>
      <c r="D11" s="27"/>
      <c r="E11" s="28"/>
      <c r="F11" s="28">
        <v>10</v>
      </c>
      <c r="G11" s="29">
        <f>IF((G7+G9)&gt;10,10,G7+G9)</f>
        <v>0</v>
      </c>
    </row>
    <row r="12" spans="1:7" ht="9.75" customHeight="1" x14ac:dyDescent="0.2">
      <c r="A12" s="5"/>
      <c r="B12" s="5"/>
      <c r="D12" s="30"/>
      <c r="E12" s="31"/>
      <c r="F12" s="31"/>
      <c r="G12" s="32"/>
    </row>
    <row r="13" spans="1:7" x14ac:dyDescent="0.2">
      <c r="A13" s="33" t="s">
        <v>8</v>
      </c>
      <c r="B13" s="34"/>
      <c r="C13" s="35" t="str">
        <f>CONCATENATE("Formación (máximo ",F13," puntos)")</f>
        <v>Formación (máximo 8 puntos)</v>
      </c>
      <c r="D13" s="36"/>
      <c r="E13" s="37"/>
      <c r="F13" s="37">
        <v>8</v>
      </c>
      <c r="G13" s="38">
        <f>SUM(G14:G19)</f>
        <v>0</v>
      </c>
    </row>
    <row r="14" spans="1:7" x14ac:dyDescent="0.2">
      <c r="A14" s="39">
        <v>3</v>
      </c>
      <c r="B14" s="40"/>
      <c r="C14" s="41" t="s">
        <v>19</v>
      </c>
      <c r="D14" s="42">
        <v>0</v>
      </c>
      <c r="E14" s="43">
        <v>3</v>
      </c>
      <c r="F14" s="43">
        <v>3</v>
      </c>
      <c r="G14" s="44">
        <f>D14*E14</f>
        <v>0</v>
      </c>
    </row>
    <row r="15" spans="1:7" x14ac:dyDescent="0.2">
      <c r="A15" s="39">
        <v>4</v>
      </c>
      <c r="B15" s="40"/>
      <c r="C15" s="41" t="s">
        <v>20</v>
      </c>
      <c r="D15" s="42">
        <v>0</v>
      </c>
      <c r="E15" s="43">
        <v>3</v>
      </c>
      <c r="F15" s="43">
        <v>3</v>
      </c>
      <c r="G15" s="44">
        <f>IF(D15&lt;&gt;"",MIN(F15,E15*D15),"")</f>
        <v>0</v>
      </c>
    </row>
    <row r="16" spans="1:7" x14ac:dyDescent="0.2">
      <c r="A16" s="39">
        <v>5</v>
      </c>
      <c r="B16" s="40"/>
      <c r="C16" s="41" t="s">
        <v>17</v>
      </c>
      <c r="D16" s="42">
        <v>0</v>
      </c>
      <c r="E16" s="43">
        <v>1</v>
      </c>
      <c r="F16" s="43">
        <v>1</v>
      </c>
      <c r="G16" s="44">
        <f t="shared" ref="G16:G19" si="0">IF(D16&lt;&gt;"",MIN(F16,E16*D16),"")</f>
        <v>0</v>
      </c>
    </row>
    <row r="17" spans="1:7" x14ac:dyDescent="0.2">
      <c r="A17" s="39">
        <v>6</v>
      </c>
      <c r="B17" s="40"/>
      <c r="C17" s="41" t="s">
        <v>24</v>
      </c>
      <c r="D17" s="42">
        <v>0</v>
      </c>
      <c r="E17" s="43">
        <v>0.5</v>
      </c>
      <c r="F17" s="43">
        <v>1</v>
      </c>
      <c r="G17" s="44">
        <f t="shared" si="0"/>
        <v>0</v>
      </c>
    </row>
    <row r="18" spans="1:7" x14ac:dyDescent="0.2">
      <c r="A18" s="39">
        <v>7</v>
      </c>
      <c r="B18" s="40"/>
      <c r="C18" s="41" t="s">
        <v>25</v>
      </c>
      <c r="D18" s="42">
        <v>0</v>
      </c>
      <c r="E18" s="43">
        <v>0.1</v>
      </c>
      <c r="F18" s="43">
        <v>1</v>
      </c>
      <c r="G18" s="44">
        <f t="shared" si="0"/>
        <v>0</v>
      </c>
    </row>
    <row r="19" spans="1:7" x14ac:dyDescent="0.2">
      <c r="A19" s="39">
        <v>8</v>
      </c>
      <c r="B19" s="40"/>
      <c r="C19" s="41" t="s">
        <v>18</v>
      </c>
      <c r="D19" s="42">
        <v>0</v>
      </c>
      <c r="E19" s="43">
        <v>0.1</v>
      </c>
      <c r="F19" s="43">
        <v>1</v>
      </c>
      <c r="G19" s="44">
        <f t="shared" si="0"/>
        <v>0</v>
      </c>
    </row>
    <row r="20" spans="1:7" ht="6.75" customHeight="1" x14ac:dyDescent="0.2">
      <c r="A20" s="39"/>
      <c r="B20" s="40"/>
      <c r="C20" s="45"/>
      <c r="D20" s="46"/>
      <c r="E20" s="43"/>
      <c r="F20" s="43"/>
      <c r="G20" s="44"/>
    </row>
    <row r="21" spans="1:7" x14ac:dyDescent="0.2">
      <c r="A21" s="47" t="str">
        <f>CONCATENATE("Puntuación total por Formación: ",ROUND(100*G21/F21,1),"%")</f>
        <v>Puntuación total por Formación: 0%</v>
      </c>
      <c r="B21" s="48"/>
      <c r="C21" s="49"/>
      <c r="D21" s="50"/>
      <c r="E21" s="51"/>
      <c r="F21" s="51">
        <v>8</v>
      </c>
      <c r="G21" s="52">
        <f>IF((G14+G15+G16+G17+G18+G19)&gt;8,8,G14+G15+G16+G17+G18+G19)</f>
        <v>0</v>
      </c>
    </row>
    <row r="22" spans="1:7" ht="10.5" customHeight="1" x14ac:dyDescent="0.2">
      <c r="A22" s="5"/>
      <c r="B22" s="5"/>
      <c r="D22" s="30"/>
      <c r="E22" s="31"/>
      <c r="F22" s="31"/>
      <c r="G22" s="32"/>
    </row>
    <row r="23" spans="1:7" x14ac:dyDescent="0.2">
      <c r="A23" s="53" t="s">
        <v>9</v>
      </c>
      <c r="B23" s="54"/>
      <c r="C23" s="55" t="str">
        <f>CONCATENATE("Expediente Académico (máximo ",F23," puntos)")</f>
        <v>Expediente Académico (máximo 2 puntos)</v>
      </c>
      <c r="D23" s="56"/>
      <c r="E23" s="57"/>
      <c r="F23" s="57">
        <v>2</v>
      </c>
      <c r="G23" s="58">
        <f>SUM(G24:G29)</f>
        <v>0</v>
      </c>
    </row>
    <row r="24" spans="1:7" x14ac:dyDescent="0.2">
      <c r="A24" s="59">
        <v>9</v>
      </c>
      <c r="B24" s="60"/>
      <c r="C24" s="61" t="s">
        <v>10</v>
      </c>
      <c r="D24" s="62">
        <v>0</v>
      </c>
      <c r="E24" s="63">
        <v>0.1</v>
      </c>
      <c r="F24" s="63">
        <v>1</v>
      </c>
      <c r="G24" s="64">
        <f t="shared" ref="G24:G29" si="1">IF(D24&lt;&gt;"",MIN(F24,E24*D24),"")</f>
        <v>0</v>
      </c>
    </row>
    <row r="25" spans="1:7" x14ac:dyDescent="0.2">
      <c r="A25" s="59">
        <v>10</v>
      </c>
      <c r="B25" s="60"/>
      <c r="C25" s="65" t="s">
        <v>21</v>
      </c>
      <c r="D25" s="62">
        <v>0</v>
      </c>
      <c r="E25" s="63">
        <v>0.1</v>
      </c>
      <c r="F25" s="63">
        <v>1</v>
      </c>
      <c r="G25" s="64">
        <f t="shared" si="1"/>
        <v>0</v>
      </c>
    </row>
    <row r="26" spans="1:7" x14ac:dyDescent="0.2">
      <c r="A26" s="59">
        <v>11</v>
      </c>
      <c r="B26" s="60"/>
      <c r="C26" s="65" t="s">
        <v>22</v>
      </c>
      <c r="D26" s="62">
        <v>0</v>
      </c>
      <c r="E26" s="79">
        <v>0.5</v>
      </c>
      <c r="F26" s="63">
        <v>1</v>
      </c>
      <c r="G26" s="64">
        <f t="shared" si="1"/>
        <v>0</v>
      </c>
    </row>
    <row r="27" spans="1:7" x14ac:dyDescent="0.2">
      <c r="A27" s="59">
        <v>12</v>
      </c>
      <c r="B27" s="60"/>
      <c r="C27" s="65" t="s">
        <v>11</v>
      </c>
      <c r="D27" s="62">
        <v>0</v>
      </c>
      <c r="E27" s="63">
        <v>0.2</v>
      </c>
      <c r="F27" s="63">
        <v>0.5</v>
      </c>
      <c r="G27" s="64">
        <f t="shared" si="1"/>
        <v>0</v>
      </c>
    </row>
    <row r="28" spans="1:7" x14ac:dyDescent="0.2">
      <c r="A28" s="59">
        <v>13</v>
      </c>
      <c r="B28" s="60"/>
      <c r="C28" s="65" t="s">
        <v>12</v>
      </c>
      <c r="D28" s="62">
        <v>0</v>
      </c>
      <c r="E28" s="63">
        <v>0.2</v>
      </c>
      <c r="F28" s="63">
        <v>0.5</v>
      </c>
      <c r="G28" s="64">
        <f t="shared" si="1"/>
        <v>0</v>
      </c>
    </row>
    <row r="29" spans="1:7" x14ac:dyDescent="0.2">
      <c r="A29" s="59">
        <v>14</v>
      </c>
      <c r="B29" s="60"/>
      <c r="C29" s="65" t="s">
        <v>13</v>
      </c>
      <c r="D29" s="62">
        <v>0</v>
      </c>
      <c r="E29" s="63">
        <v>0.3</v>
      </c>
      <c r="F29" s="63">
        <v>1</v>
      </c>
      <c r="G29" s="64">
        <f t="shared" si="1"/>
        <v>0</v>
      </c>
    </row>
    <row r="30" spans="1:7" ht="8.25" customHeight="1" x14ac:dyDescent="0.2">
      <c r="A30" s="66"/>
      <c r="B30" s="67"/>
      <c r="C30" s="67"/>
      <c r="D30" s="67"/>
      <c r="E30" s="68"/>
      <c r="F30" s="68"/>
      <c r="G30" s="69"/>
    </row>
    <row r="31" spans="1:7" x14ac:dyDescent="0.2">
      <c r="A31" s="70" t="str">
        <f>CONCATENATE("Puntuación total por Expediente Académico: ",ROUND(100*G31/F31,1),"%")</f>
        <v>Puntuación total por Expediente Académico: 0%</v>
      </c>
      <c r="B31" s="71"/>
      <c r="C31" s="72"/>
      <c r="D31" s="73"/>
      <c r="E31" s="74"/>
      <c r="F31" s="74">
        <v>2</v>
      </c>
      <c r="G31" s="75">
        <f>IF((G24+G25+G26+G27+G28+G29)&gt;2,2,G24+G25+G26+G27+G28+G29)</f>
        <v>0</v>
      </c>
    </row>
    <row r="32" spans="1:7" x14ac:dyDescent="0.2">
      <c r="G32" s="76"/>
    </row>
    <row r="33" spans="3:7" x14ac:dyDescent="0.2">
      <c r="C33" s="77" t="str">
        <f>CONCATENATE("PUNTUACIÓN FINAL (0-",SUM(F23+F13+F5),")")</f>
        <v>PUNTUACIÓN FINAL (0-20)</v>
      </c>
      <c r="D33" s="80">
        <f>G31+G21+G11</f>
        <v>0</v>
      </c>
      <c r="E33" s="80"/>
      <c r="F33" s="80"/>
      <c r="G33" s="80"/>
    </row>
    <row r="34" spans="3:7" x14ac:dyDescent="0.2">
      <c r="C34" s="77" t="s">
        <v>14</v>
      </c>
      <c r="D34" s="81">
        <f>D33/(SUM(F23+F13+F5))</f>
        <v>0</v>
      </c>
      <c r="E34" s="81"/>
      <c r="F34" s="81"/>
      <c r="G34" s="81"/>
    </row>
    <row r="35" spans="3:7" x14ac:dyDescent="0.2">
      <c r="G35" s="76"/>
    </row>
    <row r="36" spans="3:7" x14ac:dyDescent="0.2">
      <c r="E36" s="1"/>
      <c r="F36" s="1"/>
    </row>
    <row r="37" spans="3:7" x14ac:dyDescent="0.2">
      <c r="E37" s="1"/>
      <c r="F37" s="1"/>
    </row>
    <row r="38" spans="3:7" x14ac:dyDescent="0.2">
      <c r="E38" s="1"/>
      <c r="F38" s="1"/>
    </row>
    <row r="39" spans="3:7" x14ac:dyDescent="0.2">
      <c r="E39" s="1"/>
      <c r="F39" s="1"/>
    </row>
    <row r="40" spans="3:7" x14ac:dyDescent="0.2">
      <c r="E40" s="1"/>
      <c r="F40" s="1"/>
    </row>
  </sheetData>
  <mergeCells count="2">
    <mergeCell ref="D33:G33"/>
    <mergeCell ref="D34:G34"/>
  </mergeCells>
  <conditionalFormatting sqref="A21:C21 A31:C31 A11:C11">
    <cfRule type="expression" priority="1">
      <formula>$G$11/$F$11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msalazar</dc:creator>
  <cp:lastModifiedBy>Maite Salazar Laplace</cp:lastModifiedBy>
  <dcterms:created xsi:type="dcterms:W3CDTF">2015-07-29T12:13:56Z</dcterms:created>
  <dcterms:modified xsi:type="dcterms:W3CDTF">2023-04-20T11:56:51Z</dcterms:modified>
</cp:coreProperties>
</file>