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TÉCNICO DE SSMM\"/>
    </mc:Choice>
  </mc:AlternateContent>
  <bookViews>
    <workbookView xWindow="0" yWindow="0" windowWidth="28800" windowHeight="12135"/>
  </bookViews>
  <sheets>
    <sheet name="Baremo" sheetId="2" r:id="rId1"/>
  </sheets>
  <definedNames>
    <definedName name="_xlnm.Print_Area" localSheetId="0">Baremo!$A$2:$G$36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13" i="2"/>
  <c r="G24" i="2"/>
  <c r="G21" i="2" l="1"/>
  <c r="G17" i="2"/>
  <c r="G30" i="2" l="1"/>
  <c r="G11" i="2"/>
  <c r="G20" i="2" l="1"/>
  <c r="G16" i="2" l="1"/>
  <c r="C34" i="2"/>
  <c r="G29" i="2"/>
  <c r="G28" i="2"/>
  <c r="G27" i="2"/>
  <c r="C26" i="2"/>
  <c r="G22" i="2"/>
  <c r="G19" i="2"/>
  <c r="G18" i="2"/>
  <c r="C15" i="2"/>
  <c r="G9" i="2"/>
  <c r="G7" i="2"/>
  <c r="C5" i="2"/>
  <c r="A24" i="2" l="1"/>
  <c r="G5" i="2"/>
  <c r="G26" i="2"/>
  <c r="G15" i="2"/>
  <c r="D34" i="2" l="1"/>
  <c r="D35" i="2" s="1"/>
  <c r="A13" i="2"/>
  <c r="A32" i="2"/>
</calcChain>
</file>

<file path=xl/sharedStrings.xml><?xml version="1.0" encoding="utf-8"?>
<sst xmlns="http://schemas.openxmlformats.org/spreadsheetml/2006/main" count="29" uniqueCount="29">
  <si>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</si>
  <si>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</si>
  <si>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</si>
  <si>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</si>
  <si>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</si>
  <si>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</si>
  <si>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</si>
  <si>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</si>
  <si>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</si>
  <si>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</si>
  <si>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</si>
  <si>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Meses de beca en actividades afines a la plaza convocada</t>
  </si>
  <si>
    <t>Nº de artículos publicados en revistas técnicas nacionales o extranjeras</t>
  </si>
  <si>
    <t>Experiencia profesional en la Autoridad Portuaria de SC de Tenerife</t>
  </si>
  <si>
    <t>Meses de experiencia profesional con contrato laboral</t>
  </si>
  <si>
    <t>Nº de comunicaciones presentadas a Congresos Nacionales o Internacionales</t>
  </si>
  <si>
    <r>
      <rPr>
        <b/>
        <sz val="10"/>
        <color rgb="FF0070C0"/>
        <rFont val="Calibri"/>
        <family val="2"/>
        <scheme val="minor"/>
      </rPr>
      <t xml:space="preserve">TÉCNICO DE SISTEMAS DE AYUDA A LA NAVEGACIÓN                                             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2  NIVEL 8</t>
    </r>
  </si>
  <si>
    <t>Experiencia profesional como técnico en el sector público</t>
  </si>
  <si>
    <t>Experiencia profesional como técnico en el sector privado</t>
  </si>
  <si>
    <t>Meses de experiencia en el ámbito de la electricidad / electrónica</t>
  </si>
  <si>
    <t>Formación profesional de grado superior en electricidad y electrónica o similares</t>
  </si>
  <si>
    <t>Cursos de especialización en  monitorización de equipos (&gt; 20 horas)</t>
  </si>
  <si>
    <t>Cursos de formación en aplicaciones de gestión del mantenimiento  (&gt; 20 horas)</t>
  </si>
  <si>
    <t>Cursos de especialización en competencias portuarias  (&gt; 20 horas)</t>
  </si>
  <si>
    <t>Otros Cursos de especialización afines a la especialidad de la plaza  (&gt; 20 horas)</t>
  </si>
  <si>
    <t>Meses de experiencia en el ámbito del mantenimiento y/o gestión de SSMM</t>
  </si>
  <si>
    <t>Cursos de formación en ofimática  (&gt; 20 horas)</t>
  </si>
  <si>
    <t>Nº de Sobresalientes o MH durante la formación académica</t>
  </si>
  <si>
    <t>Cursos de especialización en telecontrol y automatismos, automatización y robótica o similares (&gt; 20h)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</si>
</sst>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/>
    <xf numFmtId="0" fontId="5" fillId="3" borderId="0" xfId="0" applyFont="1" applyFill="1"/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Alignment="1">
      <alignment horizontal="right" vertical="top"/>
    </xf>
    <xf numFmtId="0" fontId="2" fillId="7" borderId="0" xfId="0" applyFont="1" applyFill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/>
    <xf numFmtId="0" fontId="6" fillId="7" borderId="0" xfId="0" applyFont="1" applyFill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rrero Zwissig, Alexandra" id="{479895F9-214A-401F-8454-46F454C588C8}" userId="S::aherreroz@prysma.es::c1f51838-2207-456c-be05-99bede8e85a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3-10-03T17:45:56.65" personId="{479895F9-214A-401F-8454-46F454C588C8}" id="{5CC28FDE-97F4-4664-88D0-1D46A9AA3A4B}">
    <text>Este lo quitaría, muy relacionado con EFQM</text>
  </threadedComment>
  <threadedComment ref="C18" dT="2023-10-03T17:49:22.99" personId="{479895F9-214A-401F-8454-46F454C588C8}" id="{107814E2-0918-49E2-920C-E99B4D7C4486}" parentId="{5CC28FDE-97F4-4664-88D0-1D46A9AA3A4B}">
    <text>Incluiría formación en gestión de procesos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41"/>
  <sheetViews>
    <sheetView tabSelected="1" zoomScale="160" zoomScaleNormal="160" workbookViewId="0">
      <selection activeCell="D35" sqref="A1:G35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78.42578125" style="1" bestFit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16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13</v>
      </c>
      <c r="D6" s="17"/>
      <c r="E6" s="18"/>
      <c r="F6" s="18"/>
      <c r="G6" s="19"/>
    </row>
    <row r="7" spans="1:7" x14ac:dyDescent="0.2">
      <c r="A7" s="20"/>
      <c r="B7" s="21"/>
      <c r="C7" s="22" t="s">
        <v>14</v>
      </c>
      <c r="D7" s="23">
        <v>0</v>
      </c>
      <c r="E7" s="78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17</v>
      </c>
      <c r="D8" s="17"/>
      <c r="E8" s="18"/>
      <c r="F8" s="18"/>
      <c r="G8" s="19"/>
    </row>
    <row r="9" spans="1:7" x14ac:dyDescent="0.2">
      <c r="A9" s="20"/>
      <c r="B9" s="21"/>
      <c r="C9" s="22" t="s">
        <v>25</v>
      </c>
      <c r="D9" s="23">
        <v>0</v>
      </c>
      <c r="E9" s="78">
        <v>0.5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18</v>
      </c>
      <c r="D10" s="17"/>
      <c r="E10" s="18"/>
      <c r="F10" s="18"/>
      <c r="G10" s="19"/>
    </row>
    <row r="11" spans="1:7" x14ac:dyDescent="0.2">
      <c r="A11" s="20"/>
      <c r="B11" s="21"/>
      <c r="C11" s="22" t="s">
        <v>19</v>
      </c>
      <c r="D11" s="23">
        <v>0</v>
      </c>
      <c r="E11" s="78">
        <v>0.2</v>
      </c>
      <c r="F11" s="18">
        <v>10</v>
      </c>
      <c r="G11" s="19">
        <f>IF(D11&lt;&gt;"",MIN(F11,E11*D11),"")</f>
        <v>0</v>
      </c>
    </row>
    <row r="12" spans="1:7" ht="7.5" customHeight="1" x14ac:dyDescent="0.2">
      <c r="A12" s="20"/>
      <c r="B12" s="21"/>
      <c r="C12" s="22"/>
      <c r="D12" s="27"/>
      <c r="E12" s="78"/>
      <c r="F12" s="18"/>
      <c r="G12" s="19"/>
    </row>
    <row r="13" spans="1:7" x14ac:dyDescent="0.2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IF((G7+G9+G11)&gt;10,10,G7+G9+G11)</f>
        <v>0</v>
      </c>
    </row>
    <row r="14" spans="1:7" ht="9.75" customHeight="1" x14ac:dyDescent="0.2">
      <c r="A14" s="5"/>
      <c r="B14" s="5"/>
      <c r="D14" s="30"/>
      <c r="E14" s="31"/>
      <c r="F14" s="31"/>
      <c r="G14" s="32"/>
    </row>
    <row r="15" spans="1:7" x14ac:dyDescent="0.2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>
        <f>SUM(G16:G22)</f>
        <v>0</v>
      </c>
    </row>
    <row r="16" spans="1:7" x14ac:dyDescent="0.2">
      <c r="A16" s="39">
        <v>4</v>
      </c>
      <c r="B16" s="40"/>
      <c r="C16" s="41" t="s">
        <v>20</v>
      </c>
      <c r="D16" s="42">
        <v>0</v>
      </c>
      <c r="E16" s="43">
        <v>3</v>
      </c>
      <c r="F16" s="43">
        <v>3</v>
      </c>
      <c r="G16" s="44">
        <f>D16*E16</f>
        <v>0</v>
      </c>
    </row>
    <row r="17" spans="1:7" x14ac:dyDescent="0.2">
      <c r="A17" s="39">
        <v>5</v>
      </c>
      <c r="B17" s="40"/>
      <c r="C17" s="41" t="s">
        <v>28</v>
      </c>
      <c r="D17" s="42">
        <v>0</v>
      </c>
      <c r="E17" s="43">
        <v>0.5</v>
      </c>
      <c r="F17" s="43">
        <v>2</v>
      </c>
      <c r="G17" s="44">
        <f>D17*E17</f>
        <v>0</v>
      </c>
    </row>
    <row r="18" spans="1:7" x14ac:dyDescent="0.2">
      <c r="A18" s="39">
        <v>6</v>
      </c>
      <c r="B18" s="40"/>
      <c r="C18" s="41" t="s">
        <v>21</v>
      </c>
      <c r="D18" s="42">
        <v>0</v>
      </c>
      <c r="E18" s="43">
        <v>0.5</v>
      </c>
      <c r="F18" s="43">
        <v>2</v>
      </c>
      <c r="G18" s="44">
        <f>IF(D18&lt;&gt;"",MIN(F18,E18*D18),"")</f>
        <v>0</v>
      </c>
    </row>
    <row r="19" spans="1:7" x14ac:dyDescent="0.2">
      <c r="A19" s="39">
        <v>7</v>
      </c>
      <c r="B19" s="40"/>
      <c r="C19" s="41" t="s">
        <v>22</v>
      </c>
      <c r="D19" s="42">
        <v>0</v>
      </c>
      <c r="E19" s="43">
        <v>0.5</v>
      </c>
      <c r="F19" s="43">
        <v>2</v>
      </c>
      <c r="G19" s="44">
        <f t="shared" ref="G19:G22" si="0">IF(D19&lt;&gt;"",MIN(F19,E19*D19),"")</f>
        <v>0</v>
      </c>
    </row>
    <row r="20" spans="1:7" x14ac:dyDescent="0.2">
      <c r="A20" s="39">
        <v>8</v>
      </c>
      <c r="B20" s="40"/>
      <c r="C20" s="41" t="s">
        <v>26</v>
      </c>
      <c r="D20" s="42">
        <v>0</v>
      </c>
      <c r="E20" s="43">
        <v>0.25</v>
      </c>
      <c r="F20" s="43">
        <v>1</v>
      </c>
      <c r="G20" s="44">
        <f t="shared" si="0"/>
        <v>0</v>
      </c>
    </row>
    <row r="21" spans="1:7" x14ac:dyDescent="0.2">
      <c r="A21" s="39">
        <v>9</v>
      </c>
      <c r="B21" s="40"/>
      <c r="C21" s="41" t="s">
        <v>23</v>
      </c>
      <c r="D21" s="42">
        <v>0</v>
      </c>
      <c r="E21" s="43">
        <v>0.25</v>
      </c>
      <c r="F21" s="43">
        <v>1</v>
      </c>
      <c r="G21" s="44">
        <f t="shared" si="0"/>
        <v>0</v>
      </c>
    </row>
    <row r="22" spans="1:7" x14ac:dyDescent="0.2">
      <c r="A22" s="39">
        <v>10</v>
      </c>
      <c r="B22" s="40"/>
      <c r="C22" s="41" t="s">
        <v>24</v>
      </c>
      <c r="D22" s="42">
        <v>0</v>
      </c>
      <c r="E22" s="43">
        <v>0.25</v>
      </c>
      <c r="F22" s="43">
        <v>1</v>
      </c>
      <c r="G22" s="44">
        <f t="shared" si="0"/>
        <v>0</v>
      </c>
    </row>
    <row r="23" spans="1:7" ht="6.75" customHeight="1" x14ac:dyDescent="0.2">
      <c r="A23" s="39"/>
      <c r="B23" s="40"/>
      <c r="C23" s="45"/>
      <c r="D23" s="46"/>
      <c r="E23" s="43"/>
      <c r="F23" s="43"/>
      <c r="G23" s="44"/>
    </row>
    <row r="24" spans="1:7" x14ac:dyDescent="0.2">
      <c r="A24" s="47" t="str">
        <f>CONCATENATE("Puntuación total por Formación: ",ROUND(100*G24/F24,1),"%")</f>
        <v>Puntuación total por Formación: 0%</v>
      </c>
      <c r="B24" s="48"/>
      <c r="C24" s="49"/>
      <c r="D24" s="50"/>
      <c r="E24" s="51"/>
      <c r="F24" s="51">
        <v>8</v>
      </c>
      <c r="G24" s="52">
        <f>IF((G16+G18+G19+G20+G22+G17+G21)&gt;8,8,G16+G18+G19+G20+G22+G17+G21)</f>
        <v>0</v>
      </c>
    </row>
    <row r="25" spans="1:7" ht="10.5" customHeight="1" x14ac:dyDescent="0.2">
      <c r="A25" s="5"/>
      <c r="B25" s="5"/>
      <c r="D25" s="30"/>
      <c r="E25" s="31"/>
      <c r="F25" s="31"/>
      <c r="G25" s="32"/>
    </row>
    <row r="26" spans="1:7" x14ac:dyDescent="0.2">
      <c r="A26" s="53" t="s">
        <v>9</v>
      </c>
      <c r="B26" s="54"/>
      <c r="C26" s="55" t="str">
        <f>CONCATENATE("Expediente Académico (máximo ",F26," puntos)")</f>
        <v>Expediente Académico (máximo 2 puntos)</v>
      </c>
      <c r="D26" s="56"/>
      <c r="E26" s="57"/>
      <c r="F26" s="57">
        <v>2</v>
      </c>
      <c r="G26" s="58">
        <f>SUM(G27:G30)</f>
        <v>0</v>
      </c>
    </row>
    <row r="27" spans="1:7" x14ac:dyDescent="0.2">
      <c r="A27" s="59">
        <v>11</v>
      </c>
      <c r="B27" s="60"/>
      <c r="C27" s="61" t="s">
        <v>27</v>
      </c>
      <c r="D27" s="62">
        <v>0</v>
      </c>
      <c r="E27" s="63">
        <v>0.1</v>
      </c>
      <c r="F27" s="63">
        <v>1</v>
      </c>
      <c r="G27" s="64">
        <f t="shared" ref="G27:G29" si="1">IF(D27&lt;&gt;"",MIN(F27,E27*D27),"")</f>
        <v>0</v>
      </c>
    </row>
    <row r="28" spans="1:7" x14ac:dyDescent="0.2">
      <c r="A28" s="59">
        <v>12</v>
      </c>
      <c r="B28" s="60"/>
      <c r="C28" s="65" t="s">
        <v>11</v>
      </c>
      <c r="D28" s="62">
        <v>0</v>
      </c>
      <c r="E28" s="63">
        <v>0.1</v>
      </c>
      <c r="F28" s="63">
        <v>1</v>
      </c>
      <c r="G28" s="64">
        <f t="shared" si="1"/>
        <v>0</v>
      </c>
    </row>
    <row r="29" spans="1:7" x14ac:dyDescent="0.2">
      <c r="A29" s="59">
        <v>13</v>
      </c>
      <c r="B29" s="60"/>
      <c r="C29" s="65" t="s">
        <v>12</v>
      </c>
      <c r="D29" s="62">
        <v>0</v>
      </c>
      <c r="E29" s="79">
        <v>0.5</v>
      </c>
      <c r="F29" s="63">
        <v>1</v>
      </c>
      <c r="G29" s="64">
        <f t="shared" si="1"/>
        <v>0</v>
      </c>
    </row>
    <row r="30" spans="1:7" x14ac:dyDescent="0.2">
      <c r="A30" s="59">
        <v>14</v>
      </c>
      <c r="B30" s="60"/>
      <c r="C30" s="65" t="s">
        <v>15</v>
      </c>
      <c r="D30" s="62">
        <v>0</v>
      </c>
      <c r="E30" s="63">
        <v>0.3</v>
      </c>
      <c r="F30" s="63">
        <v>1</v>
      </c>
      <c r="G30" s="64">
        <f>IF(D30&lt;&gt;"",MIN(F30,E30*D30),"")</f>
        <v>0</v>
      </c>
    </row>
    <row r="31" spans="1:7" ht="8.25" customHeight="1" x14ac:dyDescent="0.2">
      <c r="A31" s="66"/>
      <c r="B31" s="67"/>
      <c r="C31" s="67"/>
      <c r="D31" s="67"/>
      <c r="E31" s="68"/>
      <c r="F31" s="68"/>
      <c r="G31" s="69"/>
    </row>
    <row r="32" spans="1:7" x14ac:dyDescent="0.2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v>2</v>
      </c>
      <c r="G32" s="75">
        <f>IF((G27+G28+G29+G30)&gt;2,2,G27+G28+G29+G30)</f>
        <v>0</v>
      </c>
    </row>
    <row r="33" spans="3:7" x14ac:dyDescent="0.2">
      <c r="G33" s="76"/>
    </row>
    <row r="34" spans="3:7" x14ac:dyDescent="0.2">
      <c r="C34" s="77" t="str">
        <f>CONCATENATE("PUNTUACIÓN FINAL (0-",SUM(F26+F15+F5),")")</f>
        <v>PUNTUACIÓN FINAL (0-20)</v>
      </c>
      <c r="D34" s="80">
        <f>G32+G24+G13</f>
        <v>0</v>
      </c>
      <c r="E34" s="80"/>
      <c r="F34" s="80"/>
      <c r="G34" s="80"/>
    </row>
    <row r="35" spans="3:7" x14ac:dyDescent="0.2">
      <c r="C35" s="77" t="s">
        <v>10</v>
      </c>
      <c r="D35" s="81">
        <f>D34/(SUM(F26+F15+F5))</f>
        <v>0</v>
      </c>
      <c r="E35" s="81"/>
      <c r="F35" s="81"/>
      <c r="G35" s="81"/>
    </row>
    <row r="36" spans="3:7" x14ac:dyDescent="0.2">
      <c r="G36" s="76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  <row r="41" spans="3:7" x14ac:dyDescent="0.2">
      <c r="E41" s="1"/>
      <c r="F41" s="1"/>
    </row>
  </sheetData>
  <mergeCells count="2">
    <mergeCell ref="D34:G34"/>
    <mergeCell ref="D35:G35"/>
  </mergeCells>
  <conditionalFormatting sqref="A13:C13 A24:C24 A32:C32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2023-10-23T12:45:34Z</dcterms:modified>
</cp:coreProperties>
</file>