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_1 RESPONSABLE ECONÓMICO FINANCIERO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C35" i="1" l="1"/>
  <c r="G16" i="1"/>
  <c r="G19" i="1"/>
  <c r="G22" i="1"/>
  <c r="G31" i="1" l="1"/>
  <c r="G30" i="1"/>
  <c r="G29" i="1"/>
  <c r="G28" i="1"/>
  <c r="G27" i="1"/>
  <c r="G33" i="1" s="1"/>
  <c r="C26" i="1"/>
  <c r="G18" i="1"/>
  <c r="G20" i="1"/>
  <c r="G17" i="1"/>
  <c r="G24" i="1" s="1"/>
  <c r="C15" i="1"/>
  <c r="G11" i="1"/>
  <c r="G9" i="1"/>
  <c r="G7" i="1"/>
  <c r="C5" i="1"/>
  <c r="G5" i="1" l="1"/>
  <c r="G13" i="1"/>
  <c r="A33" i="1"/>
  <c r="D35" i="1" l="1"/>
  <c r="D36" i="1" s="1"/>
  <c r="A13" i="1"/>
  <c r="A24" i="1"/>
</calcChain>
</file>

<file path=xl/sharedStrings.xml><?xml version="1.0" encoding="utf-8"?>
<sst xmlns="http://schemas.openxmlformats.org/spreadsheetml/2006/main" count="30" uniqueCount="29">
  <si>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</si>
  <si>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</si>
  <si>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</si>
  <si>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</si>
  <si>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</si>
  <si>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</si>
  <si>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</si>
  <si>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</si>
  <si>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</si>
  <si>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</si>
  <si>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</si>
  <si>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Nº de comunicaciones presentadas a Congresos</t>
  </si>
  <si>
    <t>Nº de Sobresalientes o MH durante la formación de grado o postgrado</t>
  </si>
  <si>
    <t>Cursos, jornadas, seminarios o ponencias impartidos</t>
  </si>
  <si>
    <t>Nº de publicaciones en revistas especializadas, divulgación técnica, etc.</t>
  </si>
  <si>
    <t>Experiencia profesional en la Autoridad Portuaria de SC de Tenerife</t>
  </si>
  <si>
    <t>Meses de trabajo con contrato laboral</t>
  </si>
  <si>
    <t>Master en Big Data, Business Intelligence o equivalentes</t>
  </si>
  <si>
    <t>Otros cursos de especialización afines a la plaza convocada (&gt; 20 horas)</t>
  </si>
  <si>
    <t>RESPONSABLE ECONÓMICO FINANCIERO                                                                                                                                      GRUPO 2 BANDA 1 NIVEL 8</t>
  </si>
  <si>
    <t>Experiencia profesional como Responsable Económico Financiero</t>
  </si>
  <si>
    <t>Meses de trabajo en organismos o empresas publicas</t>
  </si>
  <si>
    <t xml:space="preserve">Grado en ADE, Económicas, Empresariales, Contabilidad y Finanzas o equivalentes </t>
  </si>
  <si>
    <t>Master MBA, Gestión y Negocio portuario o equivalentes</t>
  </si>
  <si>
    <t>Meses de trabajo en empresas privadas</t>
  </si>
  <si>
    <t>Cursos de formación en idioma Francés y/o Portugués (Nivel B1 o superior)</t>
  </si>
  <si>
    <t>Cursos de formación en Idioma Inglés (Nivel B2 o superior)</t>
  </si>
  <si>
    <t xml:space="preserve">Meses de beca en disciplinas afines a la plaza convocada </t>
  </si>
  <si>
    <t>Formación avanzada en Excel, ERP, BI, Hyperion o similares (&gt; 20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</si>
</sst>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1"/>
      <color rgb="FF141414"/>
      <name val="Inheri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0" fontId="7" fillId="0" borderId="0" xfId="0" applyFont="1" applyAlignment="1">
      <alignment horizontal="left" vertical="center" indent="2" readingOrder="1"/>
    </xf>
    <xf numFmtId="2" fontId="2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160" zoomScaleNormal="160" zoomScalePageLayoutView="150" workbookViewId="0">
      <selection activeCell="C19" sqref="C19"/>
    </sheetView>
  </sheetViews>
  <sheetFormatPr baseColWidth="10" defaultColWidth="10.85546875" defaultRowHeight="12.75"/>
  <cols>
    <col min="1" max="1" width="8.85546875" style="1" customWidth="1"/>
    <col min="2" max="2" width="1.28515625" style="1" customWidth="1"/>
    <col min="3" max="3" width="63.8554687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9">
      <c r="C1" s="2" t="s">
        <v>0</v>
      </c>
    </row>
    <row r="2" spans="1:19">
      <c r="A2" s="4" t="s">
        <v>1</v>
      </c>
    </row>
    <row r="3" spans="1:19">
      <c r="A3" s="4" t="s">
        <v>2</v>
      </c>
    </row>
    <row r="4" spans="1:19" ht="88.5" customHeight="1">
      <c r="A4" s="5"/>
      <c r="B4" s="5"/>
      <c r="C4" s="2" t="s">
        <v>19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9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IFERROR(#REF!+#REF!+G7+G12+#REF!,"")</f>
        <v/>
      </c>
    </row>
    <row r="6" spans="1:19">
      <c r="A6" s="14">
        <v>1</v>
      </c>
      <c r="B6" s="15"/>
      <c r="C6" s="16" t="s">
        <v>15</v>
      </c>
      <c r="D6" s="17"/>
      <c r="E6" s="18"/>
      <c r="F6" s="18"/>
      <c r="G6" s="19"/>
    </row>
    <row r="7" spans="1:19">
      <c r="A7" s="20"/>
      <c r="B7" s="21"/>
      <c r="C7" s="22" t="s">
        <v>16</v>
      </c>
      <c r="D7" s="23">
        <v>0</v>
      </c>
      <c r="E7" s="18">
        <v>0.2</v>
      </c>
      <c r="F7" s="18">
        <v>5</v>
      </c>
      <c r="G7" s="19">
        <f>IF(D7&lt;&gt;"",MIN(F7,E7*D7),"")</f>
        <v>0</v>
      </c>
      <c r="I7" s="80"/>
      <c r="J7" s="78"/>
      <c r="L7" s="78"/>
      <c r="M7" s="78"/>
      <c r="O7" s="78"/>
      <c r="P7" s="78"/>
      <c r="R7" s="78"/>
      <c r="S7" s="78"/>
    </row>
    <row r="8" spans="1:19" ht="14.25">
      <c r="A8" s="14">
        <v>2</v>
      </c>
      <c r="B8" s="15"/>
      <c r="C8" s="16" t="s">
        <v>20</v>
      </c>
      <c r="D8" s="17"/>
      <c r="E8" s="18"/>
      <c r="F8" s="18"/>
      <c r="G8" s="19"/>
      <c r="J8" s="79"/>
      <c r="K8" s="78"/>
      <c r="L8" s="78"/>
    </row>
    <row r="9" spans="1:19">
      <c r="A9" s="20"/>
      <c r="B9" s="21"/>
      <c r="C9" s="22" t="s">
        <v>21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  <c r="I9" s="78"/>
      <c r="J9" s="78"/>
    </row>
    <row r="10" spans="1:19">
      <c r="A10" s="14">
        <v>3</v>
      </c>
      <c r="B10" s="15"/>
      <c r="C10" s="16" t="s">
        <v>20</v>
      </c>
      <c r="D10" s="17"/>
      <c r="E10" s="18"/>
      <c r="F10" s="18"/>
      <c r="G10" s="19"/>
    </row>
    <row r="11" spans="1:19">
      <c r="A11" s="20"/>
      <c r="B11" s="21"/>
      <c r="C11" s="22" t="s">
        <v>24</v>
      </c>
      <c r="D11" s="23">
        <v>0</v>
      </c>
      <c r="E11" s="18">
        <v>0.25</v>
      </c>
      <c r="F11" s="18">
        <v>5</v>
      </c>
      <c r="G11" s="19">
        <f>IF(D11&lt;&gt;"",MIN(F11,E11*D11),"")</f>
        <v>0</v>
      </c>
      <c r="I11" s="78"/>
      <c r="J11" s="78"/>
    </row>
    <row r="12" spans="1:19" ht="6" customHeight="1">
      <c r="A12" s="20"/>
      <c r="B12" s="21"/>
      <c r="C12" s="22"/>
      <c r="D12" s="17"/>
      <c r="E12" s="18"/>
      <c r="F12" s="18"/>
      <c r="G12" s="19"/>
    </row>
    <row r="13" spans="1:19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IF(G7+G9+G11&gt;10,10,G7+G9+G11)</f>
        <v>0</v>
      </c>
      <c r="J13" s="78"/>
      <c r="K13" s="78"/>
    </row>
    <row r="14" spans="1:19" ht="9.75" customHeight="1">
      <c r="A14" s="5"/>
      <c r="B14" s="5"/>
      <c r="D14" s="30"/>
      <c r="E14" s="31"/>
      <c r="F14" s="31"/>
      <c r="G14" s="32"/>
    </row>
    <row r="15" spans="1:19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19" ht="14.25" customHeight="1">
      <c r="A16" s="39">
        <v>4</v>
      </c>
      <c r="B16" s="40"/>
      <c r="C16" s="41" t="s">
        <v>22</v>
      </c>
      <c r="D16" s="42">
        <v>0</v>
      </c>
      <c r="E16" s="43">
        <v>5</v>
      </c>
      <c r="F16" s="43">
        <v>5</v>
      </c>
      <c r="G16" s="44">
        <f t="shared" ref="G16:G18" si="0">IF(D16&lt;&gt;"",MIN(F16,E16*D16),"")</f>
        <v>0</v>
      </c>
    </row>
    <row r="17" spans="1:7" ht="14.25" customHeight="1">
      <c r="A17" s="39">
        <v>5</v>
      </c>
      <c r="B17" s="40"/>
      <c r="C17" s="41" t="s">
        <v>17</v>
      </c>
      <c r="D17" s="42">
        <v>0</v>
      </c>
      <c r="E17" s="43">
        <v>3</v>
      </c>
      <c r="F17" s="43">
        <v>3</v>
      </c>
      <c r="G17" s="44">
        <f t="shared" si="0"/>
        <v>0</v>
      </c>
    </row>
    <row r="18" spans="1:7" ht="14.25" customHeight="1">
      <c r="A18" s="39">
        <v>6</v>
      </c>
      <c r="B18" s="40"/>
      <c r="C18" s="41" t="s">
        <v>23</v>
      </c>
      <c r="D18" s="42">
        <v>0</v>
      </c>
      <c r="E18" s="43">
        <v>3</v>
      </c>
      <c r="F18" s="43">
        <v>3</v>
      </c>
      <c r="G18" s="44">
        <f t="shared" si="0"/>
        <v>0</v>
      </c>
    </row>
    <row r="19" spans="1:7" ht="14.25" customHeight="1">
      <c r="A19" s="39">
        <v>7</v>
      </c>
      <c r="B19" s="40"/>
      <c r="C19" s="41" t="s">
        <v>28</v>
      </c>
      <c r="D19" s="42">
        <v>0</v>
      </c>
      <c r="E19" s="43">
        <v>0.5</v>
      </c>
      <c r="F19" s="43">
        <v>2</v>
      </c>
      <c r="G19" s="44">
        <f>IF(D19&lt;&gt;"",MIN(F19,E19*D19),"")</f>
        <v>0</v>
      </c>
    </row>
    <row r="20" spans="1:7" ht="14.25" customHeight="1">
      <c r="A20" s="39">
        <v>8</v>
      </c>
      <c r="B20" s="40"/>
      <c r="C20" s="41" t="s">
        <v>26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14.25" customHeight="1">
      <c r="A21" s="39">
        <v>9</v>
      </c>
      <c r="B21" s="40"/>
      <c r="C21" s="41" t="s">
        <v>25</v>
      </c>
      <c r="D21" s="42">
        <v>0</v>
      </c>
      <c r="E21" s="43">
        <v>0.2</v>
      </c>
      <c r="F21" s="43">
        <v>0.2</v>
      </c>
      <c r="G21" s="44">
        <f>IF(D21&lt;&gt;"",MIN(F21,E21*D21),"")</f>
        <v>0</v>
      </c>
    </row>
    <row r="22" spans="1:7" ht="14.25" customHeight="1">
      <c r="A22" s="39">
        <v>10</v>
      </c>
      <c r="B22" s="40"/>
      <c r="C22" s="41" t="s">
        <v>18</v>
      </c>
      <c r="D22" s="42">
        <v>0</v>
      </c>
      <c r="E22" s="43">
        <v>0.05</v>
      </c>
      <c r="F22" s="43">
        <v>2</v>
      </c>
      <c r="G22" s="44">
        <f>IF(D22&lt;&gt;"",MIN(F22,E22*D22),"")</f>
        <v>0</v>
      </c>
    </row>
    <row r="23" spans="1:7" ht="6.75" customHeight="1">
      <c r="A23" s="39"/>
      <c r="B23" s="40"/>
      <c r="C23" s="45"/>
      <c r="D23" s="46"/>
      <c r="E23" s="43"/>
      <c r="F23" s="43"/>
      <c r="G23" s="44"/>
    </row>
    <row r="24" spans="1:7">
      <c r="A24" s="47" t="str">
        <f>CONCATENATE("Puntuación total por Formación: ",ROUND(100*G24/F24,1),"%")</f>
        <v>Puntuación total por Formación: 0%</v>
      </c>
      <c r="B24" s="48"/>
      <c r="C24" s="49"/>
      <c r="D24" s="50"/>
      <c r="E24" s="51"/>
      <c r="F24" s="51">
        <v>8</v>
      </c>
      <c r="G24" s="52">
        <f>IF(G16+G17+G18+G19+G20+G22+G21&gt;8,8,G16+G17+G18+G19+G20+G22+G21)</f>
        <v>0</v>
      </c>
    </row>
    <row r="25" spans="1:7" ht="10.5" customHeight="1">
      <c r="A25" s="5"/>
      <c r="B25" s="5"/>
      <c r="D25" s="30"/>
      <c r="E25" s="31"/>
      <c r="F25" s="31"/>
      <c r="G25" s="32"/>
    </row>
    <row r="26" spans="1:7">
      <c r="A26" s="53" t="s">
        <v>9</v>
      </c>
      <c r="B26" s="54"/>
      <c r="C26" s="55" t="str">
        <f>CONCATENATE("Expediente Académico (máximo ",F26," puntos)")</f>
        <v>Expediente Académico (máximo 2 puntos)</v>
      </c>
      <c r="D26" s="56"/>
      <c r="E26" s="57"/>
      <c r="F26" s="57">
        <v>2</v>
      </c>
      <c r="G26" s="58"/>
    </row>
    <row r="27" spans="1:7">
      <c r="A27" s="59">
        <v>11</v>
      </c>
      <c r="B27" s="60"/>
      <c r="C27" s="61" t="s">
        <v>12</v>
      </c>
      <c r="D27" s="62">
        <v>0</v>
      </c>
      <c r="E27" s="63">
        <v>0.01</v>
      </c>
      <c r="F27" s="63">
        <v>1</v>
      </c>
      <c r="G27" s="64">
        <f>IF(D27&lt;&gt;"",MIN(F27,E27*D27),"")</f>
        <v>0</v>
      </c>
    </row>
    <row r="28" spans="1:7">
      <c r="A28" s="59">
        <v>12</v>
      </c>
      <c r="B28" s="60"/>
      <c r="C28" s="65" t="s">
        <v>27</v>
      </c>
      <c r="D28" s="62">
        <v>0</v>
      </c>
      <c r="E28" s="63">
        <v>0.02</v>
      </c>
      <c r="F28" s="63">
        <v>1</v>
      </c>
      <c r="G28" s="64">
        <f>IF(D28&lt;&gt;"",MIN(F28,E28*D28),"")</f>
        <v>0</v>
      </c>
    </row>
    <row r="29" spans="1:7">
      <c r="A29" s="59">
        <v>13</v>
      </c>
      <c r="B29" s="60"/>
      <c r="C29" s="65" t="s">
        <v>11</v>
      </c>
      <c r="D29" s="62">
        <v>0</v>
      </c>
      <c r="E29" s="63">
        <v>0.1</v>
      </c>
      <c r="F29" s="63">
        <v>1</v>
      </c>
      <c r="G29" s="64">
        <f>IF(D29&lt;&gt;"",MIN(F29,E29*D29),"")</f>
        <v>0</v>
      </c>
    </row>
    <row r="30" spans="1:7">
      <c r="A30" s="59">
        <v>14</v>
      </c>
      <c r="B30" s="60"/>
      <c r="C30" s="65" t="s">
        <v>14</v>
      </c>
      <c r="D30" s="62">
        <v>0</v>
      </c>
      <c r="E30" s="63">
        <v>0.02</v>
      </c>
      <c r="F30" s="63">
        <v>1</v>
      </c>
      <c r="G30" s="64">
        <f>IF(D30&lt;&gt;"",MIN(F30,E30*D30),"")</f>
        <v>0</v>
      </c>
    </row>
    <row r="31" spans="1:7">
      <c r="A31" s="59">
        <v>15</v>
      </c>
      <c r="B31" s="60"/>
      <c r="C31" s="65" t="s">
        <v>13</v>
      </c>
      <c r="D31" s="62">
        <v>0</v>
      </c>
      <c r="E31" s="63">
        <v>0.2</v>
      </c>
      <c r="F31" s="63">
        <v>1</v>
      </c>
      <c r="G31" s="64">
        <f>IF(D31&lt;&gt;"",MIN(F31,E31*D31),"")</f>
        <v>0</v>
      </c>
    </row>
    <row r="32" spans="1:7" ht="8.25" customHeight="1">
      <c r="A32" s="66"/>
      <c r="B32" s="67"/>
      <c r="C32" s="67"/>
      <c r="D32" s="67"/>
      <c r="E32" s="68"/>
      <c r="F32" s="68"/>
      <c r="G32" s="69"/>
    </row>
    <row r="33" spans="1:7">
      <c r="A33" s="70" t="str">
        <f>CONCATENATE("Puntuación total por Expediente Académico: ",ROUND(100*G33/F33,1),"%")</f>
        <v>Puntuación total por Expediente Académico: 0%</v>
      </c>
      <c r="B33" s="71"/>
      <c r="C33" s="72"/>
      <c r="D33" s="73"/>
      <c r="E33" s="74"/>
      <c r="F33" s="74">
        <v>2</v>
      </c>
      <c r="G33" s="75">
        <f>IF(G27+G28+G29+G30+G31&gt;2,2,G27+G28+G29+G30+G31)</f>
        <v>0</v>
      </c>
    </row>
    <row r="34" spans="1:7">
      <c r="G34" s="76"/>
    </row>
    <row r="35" spans="1:7">
      <c r="C35" s="77" t="str">
        <f>CONCATENATE("PUNTUACIÓN FINAL (0-",SUM(F26+F15+F5),")")</f>
        <v>PUNTUACIÓN FINAL (0-20)</v>
      </c>
      <c r="D35" s="81">
        <f>G33+G24+G13</f>
        <v>0</v>
      </c>
      <c r="E35" s="81"/>
      <c r="F35" s="81"/>
      <c r="G35" s="81"/>
    </row>
    <row r="36" spans="1:7">
      <c r="C36" s="77" t="s">
        <v>10</v>
      </c>
      <c r="D36" s="82">
        <f>D35/(SUM(F26+F15+F5))</f>
        <v>0</v>
      </c>
      <c r="E36" s="82"/>
      <c r="F36" s="82"/>
      <c r="G36" s="82"/>
    </row>
    <row r="37" spans="1:7">
      <c r="G37" s="76"/>
    </row>
    <row r="38" spans="1:7">
      <c r="G38" s="76"/>
    </row>
    <row r="39" spans="1:7">
      <c r="G39" s="76"/>
    </row>
    <row r="40" spans="1:7">
      <c r="G40" s="76"/>
    </row>
    <row r="41" spans="1:7">
      <c r="G41" s="76"/>
    </row>
    <row r="42" spans="1:7">
      <c r="G42" s="76"/>
    </row>
  </sheetData>
  <mergeCells count="2">
    <mergeCell ref="D35:G35"/>
    <mergeCell ref="D36:G36"/>
  </mergeCells>
  <conditionalFormatting sqref="A24:C24 A33:C33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2019-10-02T10:55:40Z</dcterms:created>
  <dcterms:modified xsi:type="dcterms:W3CDTF">2023-10-25T09:31:03Z</dcterms:modified>
</cp:coreProperties>
</file>