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TÉCNICO DE SEGURIDAD_MMPP_En revision de JD\"/>
    </mc:Choice>
  </mc:AlternateContent>
  <bookViews>
    <workbookView xWindow="0" yWindow="0" windowWidth="19200" windowHeight="6735"/>
  </bookViews>
  <sheets>
    <sheet name="Baremo" sheetId="1" r:id="rId1"/>
  </sheets>
  <definedNames>
    <definedName name="_xlnm.Print_Area" localSheetId="0">Baremo!$A$2:$G$38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5" i="1" l="1"/>
  <c r="G16" i="1"/>
  <c r="G17" i="1"/>
  <c r="G18" i="1"/>
  <c r="G19" i="1"/>
  <c r="G22" i="1"/>
  <c r="G23" i="1"/>
  <c r="G32" i="1" l="1"/>
  <c r="G31" i="1"/>
  <c r="G30" i="1"/>
  <c r="G29" i="1"/>
  <c r="G28" i="1"/>
  <c r="C27" i="1"/>
  <c r="G14" i="1"/>
  <c r="G25" i="1" s="1"/>
  <c r="A25" i="1" s="1"/>
  <c r="C13" i="1"/>
  <c r="G9" i="1"/>
  <c r="G7" i="1"/>
  <c r="C5" i="1"/>
  <c r="G11" i="1" l="1"/>
  <c r="A11" i="1" s="1"/>
  <c r="G34" i="1"/>
  <c r="A34" i="1" s="1"/>
  <c r="C36" i="1"/>
  <c r="G5" i="1"/>
  <c r="G27" i="1"/>
  <c r="G13" i="1"/>
  <c r="D36" i="1" l="1"/>
  <c r="D37" i="1" s="1"/>
</calcChain>
</file>

<file path=xl/sharedStrings.xml><?xml version="1.0" encoding="utf-8"?>
<sst xmlns="http://schemas.openxmlformats.org/spreadsheetml/2006/main" count="31" uniqueCount="30">
  <si>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</si>
  <si>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</si>
  <si>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</si>
  <si>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</si>
  <si>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</si>
  <si>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</si>
  <si>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</si>
  <si>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</si>
  <si>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</si>
  <si>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</si>
  <si>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</si>
  <si>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Meses de beca o prácticas vinculadas a la disciplina de la plaza convocada</t>
  </si>
  <si>
    <t>Nº de artículos publicados en revistas nacionales o extranjeras</t>
  </si>
  <si>
    <t>Nº de comunicaciones o trabajos presentados a Congresos</t>
  </si>
  <si>
    <t>Nº de Libros o Capítulos de Libros publicados</t>
  </si>
  <si>
    <t>PORCENTAJE SOBRE MÁXIMA PUNTUACIÓN</t>
  </si>
  <si>
    <t xml:space="preserve">Experiencia en funciones similares </t>
  </si>
  <si>
    <r>
      <t xml:space="preserve">TÉCNICO DE SEGURIDAD                                                                                           </t>
    </r>
    <r>
      <rPr>
        <b/>
        <sz val="10"/>
        <color indexed="30"/>
        <rFont val="Arial"/>
        <family val="2"/>
      </rPr>
      <t>GRUPO 2 BANDA 1 NIVEL 8</t>
    </r>
  </si>
  <si>
    <t>Meses de experiencia profesional en funciones similares en otros sectores.</t>
  </si>
  <si>
    <t>Titulación de master en Seguridad Industrial, Gestión de Riesgos y Emergencias, o similares.</t>
  </si>
  <si>
    <t>Cursos de especialización en Dirección/Gestión de Emergencias (de más de 20h lectivas)</t>
  </si>
  <si>
    <t>Cursos de formación en Protección de Infraestructuras Críticas (de más de 20h lectivas).</t>
  </si>
  <si>
    <t>Otros cursos de especialización afines a la plaza convocada (de más de 20h lectivas)</t>
  </si>
  <si>
    <t>Meses de experiencia profesional en funciones similares en organizaciones o empresas vinculadas al sector logístico - portuario.</t>
  </si>
  <si>
    <t>Titulación de grado en Seguridad, Ingería Química o similares.</t>
  </si>
  <si>
    <t>Curso de Operador de muelle o terminal de Mercancías Peligrosas</t>
  </si>
  <si>
    <t>Titulación de Director de Seguridad</t>
  </si>
  <si>
    <t>Acreditación de técnico redactor de planes de Autoprotección</t>
  </si>
  <si>
    <t>Curso avanzado en lucha contraincendios conforme al STCW-95</t>
  </si>
  <si>
    <t>Formación básica en seguridad marítima y protección portuaria conforme al STCW-95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</si>
</sst>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indexed="30"/>
      <name val="Arial"/>
      <family val="2"/>
    </font>
    <font>
      <i/>
      <sz val="8"/>
      <color theme="4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8" fillId="3" borderId="0" xfId="0" applyFont="1" applyFill="1" applyBorder="1" applyAlignment="1">
      <alignment horizontal="left" wrapText="1" inden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9" fillId="3" borderId="0" xfId="0" applyFont="1" applyFill="1" applyBorder="1"/>
    <xf numFmtId="0" fontId="8" fillId="3" borderId="5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5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indent="1"/>
    </xf>
    <xf numFmtId="0" fontId="8" fillId="3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top"/>
    </xf>
    <xf numFmtId="0" fontId="8" fillId="5" borderId="0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4" zoomScale="115" zoomScaleNormal="115" workbookViewId="0">
      <selection activeCell="M10" sqref="M10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9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10" x14ac:dyDescent="0.2">
      <c r="C1" s="2" t="s">
        <v>0</v>
      </c>
    </row>
    <row r="2" spans="1:10" x14ac:dyDescent="0.2">
      <c r="A2" s="4" t="s">
        <v>1</v>
      </c>
    </row>
    <row r="3" spans="1:10" x14ac:dyDescent="0.2">
      <c r="A3" s="4" t="s">
        <v>2</v>
      </c>
    </row>
    <row r="4" spans="1:10" ht="90" customHeight="1" x14ac:dyDescent="0.2">
      <c r="A4" s="5"/>
      <c r="B4" s="5"/>
      <c r="C4" s="2" t="s">
        <v>17</v>
      </c>
      <c r="D4" s="6" t="s">
        <v>3</v>
      </c>
      <c r="E4" s="7" t="s">
        <v>4</v>
      </c>
      <c r="F4" s="7" t="s">
        <v>5</v>
      </c>
      <c r="G4" s="6" t="s">
        <v>6</v>
      </c>
    </row>
    <row r="5" spans="1:10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10" s="69" customFormat="1" ht="11.25" x14ac:dyDescent="0.2">
      <c r="A6" s="65">
        <v>1</v>
      </c>
      <c r="B6" s="66"/>
      <c r="C6" s="64" t="s">
        <v>16</v>
      </c>
      <c r="D6" s="67"/>
      <c r="E6" s="14"/>
      <c r="F6" s="14"/>
      <c r="G6" s="68"/>
      <c r="J6" s="70"/>
    </row>
    <row r="7" spans="1:10" s="69" customFormat="1" ht="22.5" x14ac:dyDescent="0.2">
      <c r="A7" s="71"/>
      <c r="B7" s="72"/>
      <c r="C7" s="61" t="s">
        <v>23</v>
      </c>
      <c r="D7" s="73">
        <v>0</v>
      </c>
      <c r="E7" s="14">
        <v>0.15</v>
      </c>
      <c r="F7" s="14">
        <v>10</v>
      </c>
      <c r="G7" s="68">
        <f>IF(D7&lt;&gt;"",MIN(F7,E7*D7),"")</f>
        <v>0</v>
      </c>
    </row>
    <row r="8" spans="1:10" s="69" customFormat="1" ht="11.25" x14ac:dyDescent="0.2">
      <c r="A8" s="65">
        <v>2</v>
      </c>
      <c r="B8" s="66"/>
      <c r="C8" s="64" t="s">
        <v>16</v>
      </c>
      <c r="D8" s="67"/>
      <c r="E8" s="14"/>
      <c r="F8" s="14"/>
      <c r="G8" s="68"/>
    </row>
    <row r="9" spans="1:10" s="69" customFormat="1" ht="11.25" x14ac:dyDescent="0.2">
      <c r="A9" s="71"/>
      <c r="B9" s="72"/>
      <c r="C9" s="61" t="s">
        <v>18</v>
      </c>
      <c r="D9" s="73">
        <v>0</v>
      </c>
      <c r="E9" s="80">
        <v>0.1</v>
      </c>
      <c r="F9" s="14">
        <v>10</v>
      </c>
      <c r="G9" s="68">
        <f>IF(D9&lt;&gt;"",MIN(F9,E9*D9),"")</f>
        <v>0</v>
      </c>
    </row>
    <row r="10" spans="1:10" s="69" customFormat="1" ht="11.25" x14ac:dyDescent="0.2">
      <c r="A10" s="71"/>
      <c r="B10" s="72"/>
      <c r="C10" s="74"/>
      <c r="D10" s="75"/>
      <c r="E10" s="14"/>
      <c r="F10" s="14"/>
      <c r="G10" s="68"/>
    </row>
    <row r="11" spans="1:10" x14ac:dyDescent="0.2">
      <c r="A11" s="16" t="str">
        <f>CONCATENATE("Puntuación total por experiencia profesional: ",ROUND(100*G11/F11,1),"%")</f>
        <v>Puntuación total por experiencia profesional: 0%</v>
      </c>
      <c r="B11" s="17"/>
      <c r="C11" s="18"/>
      <c r="D11" s="15"/>
      <c r="E11" s="19"/>
      <c r="F11" s="19">
        <v>10</v>
      </c>
      <c r="G11" s="20">
        <f>IF((G7+G9)&gt;10,10,G7+G9)</f>
        <v>0</v>
      </c>
    </row>
    <row r="12" spans="1:10" ht="9.75" customHeight="1" x14ac:dyDescent="0.2">
      <c r="A12" s="5"/>
      <c r="B12" s="5"/>
      <c r="D12" s="21"/>
      <c r="E12" s="22"/>
      <c r="F12" s="22"/>
      <c r="G12" s="23"/>
    </row>
    <row r="13" spans="1:10" x14ac:dyDescent="0.2">
      <c r="A13" s="24" t="s">
        <v>8</v>
      </c>
      <c r="B13" s="25"/>
      <c r="C13" s="26" t="str">
        <f>CONCATENATE("Formación (máximo ",F13," puntos)")</f>
        <v>Formación (máximo 8 puntos)</v>
      </c>
      <c r="D13" s="27"/>
      <c r="E13" s="28"/>
      <c r="F13" s="28">
        <v>8</v>
      </c>
      <c r="G13" s="29">
        <f>SUM(G14:G23)</f>
        <v>0</v>
      </c>
    </row>
    <row r="14" spans="1:10" s="69" customFormat="1" ht="12" customHeight="1" x14ac:dyDescent="0.2">
      <c r="A14" s="76">
        <v>3</v>
      </c>
      <c r="B14" s="77"/>
      <c r="C14" s="62" t="s">
        <v>24</v>
      </c>
      <c r="D14" s="78">
        <v>0</v>
      </c>
      <c r="E14" s="33">
        <v>3</v>
      </c>
      <c r="F14" s="33">
        <v>3</v>
      </c>
      <c r="G14" s="79">
        <f>IF(D14&lt;&gt;"",MIN(F14,E14*D14),"")</f>
        <v>0</v>
      </c>
    </row>
    <row r="15" spans="1:10" s="69" customFormat="1" ht="12" customHeight="1" x14ac:dyDescent="0.2">
      <c r="A15" s="76">
        <v>4</v>
      </c>
      <c r="B15" s="77"/>
      <c r="C15" s="62" t="s">
        <v>19</v>
      </c>
      <c r="D15" s="78">
        <v>0</v>
      </c>
      <c r="E15" s="33">
        <v>1.5</v>
      </c>
      <c r="F15" s="33">
        <v>3</v>
      </c>
      <c r="G15" s="79">
        <f t="shared" ref="G15:G23" si="0">IF(D15&lt;&gt;"",MIN(F15,E15*D15),"")</f>
        <v>0</v>
      </c>
    </row>
    <row r="16" spans="1:10" s="69" customFormat="1" ht="12" customHeight="1" x14ac:dyDescent="0.2">
      <c r="A16" s="76">
        <v>5</v>
      </c>
      <c r="B16" s="77"/>
      <c r="C16" s="63" t="s">
        <v>25</v>
      </c>
      <c r="D16" s="78">
        <v>0</v>
      </c>
      <c r="E16" s="33">
        <v>1</v>
      </c>
      <c r="F16" s="33">
        <v>1</v>
      </c>
      <c r="G16" s="79">
        <f t="shared" si="0"/>
        <v>0</v>
      </c>
    </row>
    <row r="17" spans="1:7" s="69" customFormat="1" ht="12" customHeight="1" x14ac:dyDescent="0.2">
      <c r="A17" s="76">
        <v>6</v>
      </c>
      <c r="B17" s="77"/>
      <c r="C17" s="63" t="s">
        <v>26</v>
      </c>
      <c r="D17" s="78">
        <v>0</v>
      </c>
      <c r="E17" s="33">
        <v>1</v>
      </c>
      <c r="F17" s="33">
        <v>1</v>
      </c>
      <c r="G17" s="79">
        <f t="shared" si="0"/>
        <v>0</v>
      </c>
    </row>
    <row r="18" spans="1:7" s="69" customFormat="1" ht="12" customHeight="1" x14ac:dyDescent="0.2">
      <c r="A18" s="76">
        <v>7</v>
      </c>
      <c r="B18" s="77"/>
      <c r="C18" s="62" t="s">
        <v>20</v>
      </c>
      <c r="D18" s="78">
        <v>0</v>
      </c>
      <c r="E18" s="33">
        <v>0.1</v>
      </c>
      <c r="F18" s="33">
        <v>0.5</v>
      </c>
      <c r="G18" s="79">
        <f t="shared" si="0"/>
        <v>0</v>
      </c>
    </row>
    <row r="19" spans="1:7" s="69" customFormat="1" ht="12" customHeight="1" x14ac:dyDescent="0.2">
      <c r="A19" s="76">
        <v>8</v>
      </c>
      <c r="B19" s="77"/>
      <c r="C19" s="62" t="s">
        <v>27</v>
      </c>
      <c r="D19" s="78">
        <v>0</v>
      </c>
      <c r="E19" s="33">
        <v>1</v>
      </c>
      <c r="F19" s="33">
        <v>1</v>
      </c>
      <c r="G19" s="79">
        <f t="shared" si="0"/>
        <v>0</v>
      </c>
    </row>
    <row r="20" spans="1:7" s="69" customFormat="1" ht="12" customHeight="1" x14ac:dyDescent="0.2">
      <c r="A20" s="76">
        <v>9</v>
      </c>
      <c r="B20" s="77"/>
      <c r="C20" s="62" t="s">
        <v>28</v>
      </c>
      <c r="D20" s="78">
        <v>0</v>
      </c>
      <c r="E20" s="33">
        <v>0.5</v>
      </c>
      <c r="F20" s="33">
        <v>0.5</v>
      </c>
      <c r="G20" s="79">
        <f t="shared" si="0"/>
        <v>0</v>
      </c>
    </row>
    <row r="21" spans="1:7" s="69" customFormat="1" ht="12" customHeight="1" x14ac:dyDescent="0.2">
      <c r="A21" s="76">
        <v>10</v>
      </c>
      <c r="B21" s="77"/>
      <c r="C21" s="62" t="s">
        <v>29</v>
      </c>
      <c r="D21" s="78">
        <v>0</v>
      </c>
      <c r="E21" s="33">
        <v>0.25</v>
      </c>
      <c r="F21" s="33">
        <v>0.5</v>
      </c>
      <c r="G21" s="79">
        <f t="shared" si="0"/>
        <v>0</v>
      </c>
    </row>
    <row r="22" spans="1:7" s="69" customFormat="1" ht="12" customHeight="1" x14ac:dyDescent="0.2">
      <c r="A22" s="76">
        <v>11</v>
      </c>
      <c r="B22" s="77"/>
      <c r="C22" s="62" t="s">
        <v>21</v>
      </c>
      <c r="D22" s="78">
        <v>0</v>
      </c>
      <c r="E22" s="33">
        <v>0.1</v>
      </c>
      <c r="F22" s="33">
        <v>0.5</v>
      </c>
      <c r="G22" s="79">
        <f t="shared" si="0"/>
        <v>0</v>
      </c>
    </row>
    <row r="23" spans="1:7" s="69" customFormat="1" ht="12" customHeight="1" x14ac:dyDescent="0.2">
      <c r="A23" s="76">
        <v>12</v>
      </c>
      <c r="B23" s="77"/>
      <c r="C23" s="62" t="s">
        <v>22</v>
      </c>
      <c r="D23" s="78">
        <v>0</v>
      </c>
      <c r="E23" s="33">
        <v>0.1</v>
      </c>
      <c r="F23" s="33">
        <v>0.5</v>
      </c>
      <c r="G23" s="79">
        <f t="shared" si="0"/>
        <v>0</v>
      </c>
    </row>
    <row r="24" spans="1:7" ht="6.75" customHeight="1" x14ac:dyDescent="0.2">
      <c r="A24" s="30"/>
      <c r="B24" s="31"/>
      <c r="C24" s="32"/>
      <c r="D24" s="81"/>
      <c r="E24" s="33"/>
      <c r="F24" s="33"/>
      <c r="G24" s="34"/>
    </row>
    <row r="25" spans="1:7" x14ac:dyDescent="0.2">
      <c r="A25" s="35" t="str">
        <f>CONCATENATE("Puntuación total por Formación: ",ROUND(100*G25/F25,1),"%")</f>
        <v>Puntuación total por Formación: 0%</v>
      </c>
      <c r="B25" s="36"/>
      <c r="C25" s="37"/>
      <c r="D25" s="38"/>
      <c r="E25" s="39"/>
      <c r="F25" s="39">
        <v>8</v>
      </c>
      <c r="G25" s="40">
        <f>IF(G14+G15+G16+G17+G18+G19+G22+G23&gt;8,8,G14+G15+G16+G17+G18+G19+G22+G23+G20+G21)</f>
        <v>0</v>
      </c>
    </row>
    <row r="26" spans="1:7" ht="10.5" customHeight="1" x14ac:dyDescent="0.2">
      <c r="A26" s="5"/>
      <c r="B26" s="5"/>
      <c r="D26" s="21"/>
      <c r="E26" s="22"/>
      <c r="F26" s="22"/>
      <c r="G26" s="23"/>
    </row>
    <row r="27" spans="1:7" x14ac:dyDescent="0.2">
      <c r="A27" s="41" t="s">
        <v>9</v>
      </c>
      <c r="B27" s="42"/>
      <c r="C27" s="43" t="str">
        <f>CONCATENATE("Expediente Académico (máximo ",F27," puntos)")</f>
        <v>Expediente Académico (máximo 2 puntos)</v>
      </c>
      <c r="D27" s="44"/>
      <c r="E27" s="45"/>
      <c r="F27" s="45">
        <v>2</v>
      </c>
      <c r="G27" s="46">
        <f>SUM(G28:G32)</f>
        <v>0</v>
      </c>
    </row>
    <row r="28" spans="1:7" x14ac:dyDescent="0.2">
      <c r="A28" s="82">
        <v>13</v>
      </c>
      <c r="B28" s="83"/>
      <c r="C28" s="84" t="s">
        <v>10</v>
      </c>
      <c r="D28" s="85">
        <v>0</v>
      </c>
      <c r="E28" s="47">
        <v>0.1</v>
      </c>
      <c r="F28" s="48">
        <v>1</v>
      </c>
      <c r="G28" s="86">
        <f>IF(D28&lt;&gt;"",MIN(F28,E28*D28),"")</f>
        <v>0</v>
      </c>
    </row>
    <row r="29" spans="1:7" x14ac:dyDescent="0.2">
      <c r="A29" s="82">
        <v>14</v>
      </c>
      <c r="B29" s="83"/>
      <c r="C29" s="87" t="s">
        <v>11</v>
      </c>
      <c r="D29" s="85">
        <v>0</v>
      </c>
      <c r="E29" s="47">
        <v>0.5</v>
      </c>
      <c r="F29" s="47">
        <v>1</v>
      </c>
      <c r="G29" s="86">
        <f>IF(D29&lt;&gt;"",MIN(F29,E29*D29),"")</f>
        <v>0</v>
      </c>
    </row>
    <row r="30" spans="1:7" x14ac:dyDescent="0.2">
      <c r="A30" s="82">
        <v>15</v>
      </c>
      <c r="B30" s="83"/>
      <c r="C30" s="87" t="s">
        <v>12</v>
      </c>
      <c r="D30" s="85">
        <v>0</v>
      </c>
      <c r="E30" s="47">
        <v>0.5</v>
      </c>
      <c r="F30" s="47">
        <v>1</v>
      </c>
      <c r="G30" s="86">
        <f>IF(D30&lt;&gt;"",MIN(F30,E30*D30),"")</f>
        <v>0</v>
      </c>
    </row>
    <row r="31" spans="1:7" x14ac:dyDescent="0.2">
      <c r="A31" s="82">
        <v>16</v>
      </c>
      <c r="B31" s="83"/>
      <c r="C31" s="87" t="s">
        <v>13</v>
      </c>
      <c r="D31" s="85">
        <v>0</v>
      </c>
      <c r="E31" s="47">
        <v>0.2</v>
      </c>
      <c r="F31" s="47">
        <v>0.5</v>
      </c>
      <c r="G31" s="86">
        <f>IF(D31&lt;&gt;"",MIN(F31,E31*D31),"")</f>
        <v>0</v>
      </c>
    </row>
    <row r="32" spans="1:7" x14ac:dyDescent="0.2">
      <c r="A32" s="82">
        <v>17</v>
      </c>
      <c r="B32" s="83"/>
      <c r="C32" s="87" t="s">
        <v>14</v>
      </c>
      <c r="D32" s="85">
        <v>0</v>
      </c>
      <c r="E32" s="47">
        <v>0.3</v>
      </c>
      <c r="F32" s="47">
        <v>1</v>
      </c>
      <c r="G32" s="86">
        <f>IF(D32&lt;&gt;"",MIN(F32,E32*D32),"")</f>
        <v>0</v>
      </c>
    </row>
    <row r="33" spans="1:7" ht="8.25" customHeight="1" x14ac:dyDescent="0.2">
      <c r="A33" s="49"/>
      <c r="B33" s="50"/>
      <c r="C33" s="50"/>
      <c r="D33" s="50"/>
      <c r="E33" s="51"/>
      <c r="F33" s="51"/>
      <c r="G33" s="52"/>
    </row>
    <row r="34" spans="1:7" x14ac:dyDescent="0.2">
      <c r="A34" s="53" t="str">
        <f>CONCATENATE("Puntuación total por Expediente Académico: ",ROUND(100*G34/F34,1),"%")</f>
        <v>Puntuación total por Expediente Académico: 0%</v>
      </c>
      <c r="B34" s="54"/>
      <c r="C34" s="55"/>
      <c r="D34" s="56"/>
      <c r="E34" s="57"/>
      <c r="F34" s="57">
        <v>2</v>
      </c>
      <c r="G34" s="58">
        <f>IF((G28+G29+G30+G31+G32)&gt;2,2,G28+G29+G30+G31+G32)</f>
        <v>0</v>
      </c>
    </row>
    <row r="35" spans="1:7" x14ac:dyDescent="0.2">
      <c r="G35" s="59"/>
    </row>
    <row r="36" spans="1:7" x14ac:dyDescent="0.2">
      <c r="C36" s="60" t="str">
        <f>CONCATENATE("PUNTUACIÓN FINAL (0-",SUM(F27+F13+F5),")")</f>
        <v>PUNTUACIÓN FINAL (0-20)</v>
      </c>
      <c r="D36" s="88">
        <f>G34+G25+G11</f>
        <v>0</v>
      </c>
      <c r="E36" s="88"/>
      <c r="F36" s="88"/>
      <c r="G36" s="88"/>
    </row>
    <row r="37" spans="1:7" x14ac:dyDescent="0.2">
      <c r="C37" s="60" t="s">
        <v>15</v>
      </c>
      <c r="D37" s="89">
        <f>D36/(SUM(F27+F13+F5))</f>
        <v>0</v>
      </c>
      <c r="E37" s="89"/>
      <c r="F37" s="89"/>
      <c r="G37" s="89"/>
    </row>
    <row r="38" spans="1:7" x14ac:dyDescent="0.2">
      <c r="G38" s="59"/>
    </row>
    <row r="39" spans="1:7" x14ac:dyDescent="0.2">
      <c r="E39" s="1"/>
      <c r="F39" s="1"/>
    </row>
    <row r="40" spans="1:7" x14ac:dyDescent="0.2">
      <c r="E40" s="1"/>
      <c r="F40" s="1"/>
    </row>
    <row r="41" spans="1:7" x14ac:dyDescent="0.2">
      <c r="E41" s="1"/>
      <c r="F41" s="1"/>
    </row>
    <row r="42" spans="1:7" x14ac:dyDescent="0.2">
      <c r="E42" s="1"/>
      <c r="F42" s="1"/>
    </row>
    <row r="43" spans="1:7" x14ac:dyDescent="0.2">
      <c r="E43" s="1"/>
      <c r="F43" s="1"/>
    </row>
  </sheetData>
  <mergeCells count="2">
    <mergeCell ref="D36:G36"/>
    <mergeCell ref="D37:G37"/>
  </mergeCells>
  <conditionalFormatting sqref="A25:C25 A34:C34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2025-04-10T12:51:25Z</dcterms:modified>
</cp:coreProperties>
</file>